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300" windowWidth="19230" windowHeight="109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'Sheet1'!$A$1:$AD$498</definedName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<sst xmlns="http://schemas.openxmlformats.org/spreadsheetml/2006/main" count="761" uniqueCount="295">
  <si>
    <t>10/1/12-</t>
  </si>
  <si>
    <t>10/1/13-</t>
  </si>
  <si>
    <t>1/1/14-</t>
  </si>
  <si>
    <t>Restructure</t>
  </si>
  <si>
    <t>9/30/13</t>
  </si>
  <si>
    <t>Aggregate</t>
  </si>
  <si>
    <t>12/31/13</t>
  </si>
  <si>
    <t>9/30/14</t>
  </si>
  <si>
    <t>Fee</t>
  </si>
  <si>
    <t>FY 2012</t>
  </si>
  <si>
    <t>FY 2013</t>
  </si>
  <si>
    <t>FY 2014</t>
  </si>
  <si>
    <t>FY 2015</t>
  </si>
  <si>
    <t>Code</t>
  </si>
  <si>
    <t xml:space="preserve"> </t>
  </si>
  <si>
    <t>Fee Rates</t>
  </si>
  <si>
    <t>Workload</t>
  </si>
  <si>
    <t>Collections</t>
  </si>
  <si>
    <t>_</t>
  </si>
  <si>
    <t>Patent Filing Fees (Large Entity)</t>
  </si>
  <si>
    <t>Filing of Utility Patent Application</t>
  </si>
  <si>
    <t>Search of Utility Patent Application</t>
  </si>
  <si>
    <t>Examination of Utility Patent Application</t>
  </si>
  <si>
    <t>Filing of Design Patent Application</t>
  </si>
  <si>
    <t>Search of Design Patent Application</t>
  </si>
  <si>
    <t>Examination of Design Patent Application</t>
  </si>
  <si>
    <t>Filing of Plant Patent Application</t>
  </si>
  <si>
    <t>Search of Plant Patent Application</t>
  </si>
  <si>
    <t>Examination of Plant Patent Application</t>
  </si>
  <si>
    <t>Filing of Reissue Patent Application</t>
  </si>
  <si>
    <t>Search of Reissue Patent Application</t>
  </si>
  <si>
    <t>Examination of Reissue Patent Application</t>
  </si>
  <si>
    <t>Provisional Application Filing</t>
  </si>
  <si>
    <t>CPA - Design Filing</t>
  </si>
  <si>
    <t>CPA - Reissue Filing</t>
  </si>
  <si>
    <t>Surcharge - Late Filing, Search or Examination Fee, Oath or Declaration</t>
  </si>
  <si>
    <t>Surcharge - Late Provisional Filing Fee or Cover Sheet</t>
  </si>
  <si>
    <t>Utility Application Size Fee</t>
  </si>
  <si>
    <t>Design Application Size Fee</t>
  </si>
  <si>
    <t>Plant Application Size Fee</t>
  </si>
  <si>
    <t>Reissue Application Size Fee</t>
  </si>
  <si>
    <t>Provisional Application Size Fee</t>
  </si>
  <si>
    <t>Independent Claims in Excess of Three</t>
  </si>
  <si>
    <t>Total Claims in Excess of Twenty</t>
  </si>
  <si>
    <t>Multiple Dependent Claims</t>
  </si>
  <si>
    <t>Reissue Independent Claims in Excess of Three</t>
  </si>
  <si>
    <t>Reissue Total Claims in Excess of Twenty</t>
  </si>
  <si>
    <t>Request for Continued Examination</t>
  </si>
  <si>
    <t>Filing a Submission after Final Rejection</t>
  </si>
  <si>
    <t>Each Additional Invention to be Examined</t>
  </si>
  <si>
    <t>Reexamination Independent Claims in Excess of Three</t>
  </si>
  <si>
    <t>Reexamination Total Claims in Excess of Twenty</t>
  </si>
  <si>
    <t>Request for Prioritized Examination</t>
  </si>
  <si>
    <t>Patent Filing Fees (Small Entity)</t>
  </si>
  <si>
    <t>Electronic Filing of Utility Patent Application</t>
  </si>
  <si>
    <t>Patent Filing Fees (Micro Entity)</t>
  </si>
  <si>
    <t xml:space="preserve">Total Patent Filing Fees </t>
  </si>
  <si>
    <t>Patent Issue Fees (Large Entity)</t>
  </si>
  <si>
    <t>Utility or Reissue Issue</t>
  </si>
  <si>
    <t>Design Issue</t>
  </si>
  <si>
    <t>Plant Issue</t>
  </si>
  <si>
    <t>Reissue Issue</t>
  </si>
  <si>
    <t>Patent Issue Fees (Small Entity)</t>
  </si>
  <si>
    <t>Patent Issue Fees (Micro Entity)</t>
  </si>
  <si>
    <t xml:space="preserve">Total Patent Issue Fees </t>
  </si>
  <si>
    <t xml:space="preserve">Pre-Grant Publication Fees </t>
  </si>
  <si>
    <t>Publication Fee for Early, Voluntary or Normal Publication</t>
  </si>
  <si>
    <t>Publication Fee for Republication</t>
  </si>
  <si>
    <t>Request for Voluntary Publication or Republication</t>
  </si>
  <si>
    <t>Processing Fee, Except in Provisional Applications</t>
  </si>
  <si>
    <t xml:space="preserve">Total Pre-Grant Publication Fees </t>
  </si>
  <si>
    <t>Patent Maintenance Fees (Large Entity)</t>
  </si>
  <si>
    <t>First Stage Maintenance</t>
  </si>
  <si>
    <t>Second Stage Maintenance</t>
  </si>
  <si>
    <t>Third Stage Maintenance</t>
  </si>
  <si>
    <t>First Stage Surcharge in Grace Period</t>
  </si>
  <si>
    <t>Second Stage Surcharge in Grace Period</t>
  </si>
  <si>
    <t>Third Stage Surcharge in Grace Period</t>
  </si>
  <si>
    <t>Surcharge After Expiration - Unavoidable Late Payment</t>
  </si>
  <si>
    <t>Surcharge After Expiration - Unintentional Late Payment</t>
  </si>
  <si>
    <t>Patent Maintenance Fees (Small Entity)</t>
  </si>
  <si>
    <t xml:space="preserve">Third Stage Maintenance </t>
  </si>
  <si>
    <t>Patent Maintenance Fees (Micro Entity)</t>
  </si>
  <si>
    <t>Total Patent Maintenance Fees</t>
  </si>
  <si>
    <t>Patent Extension Fees (Large Entity)</t>
  </si>
  <si>
    <t>Extension for Response within First Month</t>
  </si>
  <si>
    <t>Extension for Response within Second Month</t>
  </si>
  <si>
    <t>Extension for Response within Third Month</t>
  </si>
  <si>
    <t>Extension for Response within Fourth Month</t>
  </si>
  <si>
    <t>Extension for Response within Fifth Month</t>
  </si>
  <si>
    <t>Patent Extension Fees (Small Entity)</t>
  </si>
  <si>
    <t>Patent Extension Fees (Micro Entity)</t>
  </si>
  <si>
    <t>Total Patent Extension Fees</t>
  </si>
  <si>
    <t>Notice of Appeal to Board of Appeals</t>
  </si>
  <si>
    <t>Filing a Brief in Support of an Appeal</t>
  </si>
  <si>
    <t>Request for an Oral Hearing</t>
  </si>
  <si>
    <t>Petitions to the Chief Administrative Patent Judge</t>
  </si>
  <si>
    <t>Patent Revival Fees (Large Entity)</t>
  </si>
  <si>
    <t>Petition to Revive Unavoidably Abandoned Application</t>
  </si>
  <si>
    <t>Petition to Revive Unintentionally Abandoned Application</t>
  </si>
  <si>
    <t>Statutory Disclaimer</t>
  </si>
  <si>
    <t>Patent Revival Fees (Small Entity)</t>
  </si>
  <si>
    <t>Patent Revival Fees (Micro Entity)</t>
  </si>
  <si>
    <t xml:space="preserve">Total Patent Revival Fees </t>
  </si>
  <si>
    <t>PCT Application Fees (Large Entity)</t>
  </si>
  <si>
    <t>Filing of PCT National Stage Application</t>
  </si>
  <si>
    <t>PCT National Stage Search - All Other Situations</t>
  </si>
  <si>
    <t>PCT National Stage Search - USPTO is ISA or IPEA and All Claims Satisfy PCT Article</t>
  </si>
  <si>
    <t>PCT National Stage Search - USPTO is ISA</t>
  </si>
  <si>
    <t>PCT National Stage Search - Search Report Prepared and Provided to USPTO</t>
  </si>
  <si>
    <t>PCT National Stage Examination - All Other Situations</t>
  </si>
  <si>
    <t>PCT National Stage Examination - USPTO is IPEA and All Claims Satisfy PCT Article</t>
  </si>
  <si>
    <t>Search or Examination Fee, Oath or Declaration After 30 Months from Priority Date</t>
  </si>
  <si>
    <t>English Translation After 30 Months from Priority Date</t>
  </si>
  <si>
    <t>PCT National Stage Application Size Fee</t>
  </si>
  <si>
    <t>PCT Application Fees (Small Entity)</t>
  </si>
  <si>
    <t>PCT Application Fees (Micro Entity)</t>
  </si>
  <si>
    <t>PCT Processing Fees (Large Entity)</t>
  </si>
  <si>
    <t>PCT Transmittal Fee</t>
  </si>
  <si>
    <t>PCT Search Fee - No Prior US Application</t>
  </si>
  <si>
    <t>Supplemental Search per Additional Invention</t>
  </si>
  <si>
    <t>PCT - Preliminary Examination (USPTO is ISA)</t>
  </si>
  <si>
    <t>PCT - Preliminary Examination (USPTO is not ISA)</t>
  </si>
  <si>
    <t>Supplemental Examination per Additional Invention</t>
  </si>
  <si>
    <t>PCT - Late Payment</t>
  </si>
  <si>
    <t>PCT Processing Fees (Small Entity)</t>
  </si>
  <si>
    <t>PCT Processing Fees (Micro Entity)</t>
  </si>
  <si>
    <t>Total PCT Processing Fees</t>
  </si>
  <si>
    <t>Total PCT Fees</t>
  </si>
  <si>
    <t>Other Patent Processing Fees (Large Entity)</t>
  </si>
  <si>
    <t>Non-English Specification</t>
  </si>
  <si>
    <t>Petition to Institute a Public Use Proceeding</t>
  </si>
  <si>
    <t>Acceptance of an Unintentionally Delayed Claim for Priority</t>
  </si>
  <si>
    <t>Filing an Application for Patent Term Adjustment</t>
  </si>
  <si>
    <t>Request for Reinstatement of Term Reduced</t>
  </si>
  <si>
    <t>Extension of Patent Term</t>
  </si>
  <si>
    <t>Initial Application for Interim Extension</t>
  </si>
  <si>
    <t>Subsequent Application for Interim Extension</t>
  </si>
  <si>
    <t>Petitions to the Director (Group I)</t>
  </si>
  <si>
    <t>Petitions to the Director (Group II)</t>
  </si>
  <si>
    <t>Petitions to the Director (Group III)</t>
  </si>
  <si>
    <t>Expedited Examination of Design Application</t>
  </si>
  <si>
    <t>Request for Publication of SIR - Prior to Examiner Action</t>
  </si>
  <si>
    <t>Request for Publication of SIR - After Examiner Action</t>
  </si>
  <si>
    <t>Submission of Information Disclosure Statement</t>
  </si>
  <si>
    <t>Processing Fee for Provisional Applications</t>
  </si>
  <si>
    <t>Certificate of Correction</t>
  </si>
  <si>
    <t>Request for Ex Partes Reexamination</t>
  </si>
  <si>
    <t>Request for Inter Partes Reexamination</t>
  </si>
  <si>
    <t>Status of Maintenance Fee Payment (Uncertified Statement)</t>
  </si>
  <si>
    <t>Publication in Official Gazette</t>
  </si>
  <si>
    <t>Handling Fee for Incomplete or Improper Application</t>
  </si>
  <si>
    <t>Reexamination Petition</t>
  </si>
  <si>
    <t>Supplemental Examination Request</t>
  </si>
  <si>
    <t>Supplemental Examination Reexamination</t>
  </si>
  <si>
    <t>Other Patent Processing Fees (Small Entity)</t>
  </si>
  <si>
    <t>Other Patent Processing Fees (Micro Entity)</t>
  </si>
  <si>
    <t>Total Other Patent Processing Fees</t>
  </si>
  <si>
    <t>Patent Attorney Enrollment Fees</t>
  </si>
  <si>
    <t>Application Fee</t>
  </si>
  <si>
    <t>For Test Administration by Commercial Entity</t>
  </si>
  <si>
    <t>For Test Administration by the USPTO</t>
  </si>
  <si>
    <t>Attorney Fee - Registration to Practice or Grant of Limited Recognition under 11.9(b) or (c)</t>
  </si>
  <si>
    <t>Attorney Fee - Reinstatement to Practice</t>
  </si>
  <si>
    <t>Attorney Fee - Certificate of Good Standing as an Attorney or Agent</t>
  </si>
  <si>
    <t>Attorney Fee - Certificate of Good Standing as an Attorney or Agent, Suitable for Framing</t>
  </si>
  <si>
    <t>Review of Decision by the OED Director under 11.2(c)</t>
  </si>
  <si>
    <t>Review of Decision of the OED Director under 11.2(d)</t>
  </si>
  <si>
    <t>Annual Fee for Registered Attorney or Agent, Active Status</t>
  </si>
  <si>
    <t>Annual Fee for Registered Attorney or Agent in Voluntary Inactive Status</t>
  </si>
  <si>
    <t>Requesting Restoration to Active Status from Voluntary Inactive Status</t>
  </si>
  <si>
    <t>Balance of Annual Fee Due Upon Restoration to active Status from Voluntary Inactive Status</t>
  </si>
  <si>
    <t>Annual Fee for Individual Granted Limited Recognition</t>
  </si>
  <si>
    <t>Delinquency</t>
  </si>
  <si>
    <t>Application Fee for Person Disciplined, Convicted of a Felony or Certain Misdemeanors under 11.2(h)</t>
  </si>
  <si>
    <t>Unspecified other services, excluding labor</t>
  </si>
  <si>
    <t>Patent Service Fees</t>
  </si>
  <si>
    <t>Printed Copy of Patent without Color</t>
  </si>
  <si>
    <t>Printed Copy of Patent in Color</t>
  </si>
  <si>
    <t>Color Copy of Patent (Other than Plant) or SIR with Color</t>
  </si>
  <si>
    <t>Patent Application Publication</t>
  </si>
  <si>
    <t>Copy of Patent Application as Filed, if Provided on Paper</t>
  </si>
  <si>
    <t>Copy of Patent Related File Wrapper and Paper Contents of 400 or Fewer Pages, if Provided on Paper</t>
  </si>
  <si>
    <t>Additional Fee for Each Additional 100 Pages or Portion of Patent Related File Wrapper and Contents</t>
  </si>
  <si>
    <t>Certification of Patent-Related File Wrapper and Paper Contents</t>
  </si>
  <si>
    <t>Copy of Patent Related File Wrapper and Contents if Provided Electronically or on a Physical Electronic Medium as Specified</t>
  </si>
  <si>
    <t>Additional Fee for Each Continuing Physical Electronic Medium in Single Order</t>
  </si>
  <si>
    <t>Copy of Office Records, Except Copies of Applications as Filed</t>
  </si>
  <si>
    <t>Assignment Records, Abstract of Title and Certification, per Patent</t>
  </si>
  <si>
    <t>List of US Patents and SIRs in Subclass</t>
  </si>
  <si>
    <t>Copy of Non-US Document</t>
  </si>
  <si>
    <t>International Type Search Report</t>
  </si>
  <si>
    <t>Recording Each Patent Assignment, Agreement or Other Paper, Per Property</t>
  </si>
  <si>
    <t>Labor Charge for Services</t>
  </si>
  <si>
    <t>Unspecified Other Services, Excluding Labor</t>
  </si>
  <si>
    <t>Handling Fee for Withdrawal of SIR</t>
  </si>
  <si>
    <t>Computer Records, At Cost</t>
  </si>
  <si>
    <t>Copy of Patent-Related File Wrapper Contents that Were Submitted and Are Stored on Compact Disk or Other Electronic Form, Other Than as Available; First Physical Electronic Medium in a Single Order</t>
  </si>
  <si>
    <t>Additional Fee for Each Continuing Copy of Patent-Related File Wrapper Contents as Specified</t>
  </si>
  <si>
    <t>Copy of Patent Related File Wrapper Contents that Were Submitted and Are Stored on Compact Disk, or other Electronic Form, other than as available, if Provided Electronically Other than on a Physical Electronic Medium, per Order</t>
  </si>
  <si>
    <t>Petitions for Documents in Form Other Than that Provided by this Part, or in a Form Other Than that Generally Provided by Director, to be Decided in Accordance with Merits</t>
  </si>
  <si>
    <t>REPS</t>
  </si>
  <si>
    <t>Self Service Copy Charge, per Page</t>
  </si>
  <si>
    <t>Annual Library Subscription</t>
  </si>
  <si>
    <t>Corporate Fees</t>
  </si>
  <si>
    <t>Total Corporate Fees</t>
  </si>
  <si>
    <t>Total Patent Fees</t>
  </si>
  <si>
    <t>FY 2016</t>
  </si>
  <si>
    <t>FY 2017</t>
  </si>
  <si>
    <t xml:space="preserve">Transmitting Application to International Bureau </t>
  </si>
  <si>
    <t>XXXX</t>
  </si>
  <si>
    <t>Refused Request for Ex Parte Reexamination</t>
  </si>
  <si>
    <t>Derivation Proceeding</t>
  </si>
  <si>
    <t>3/1/13-</t>
  </si>
  <si>
    <t>2/28/13</t>
  </si>
  <si>
    <t>Request to Make Settlement Agreement Available</t>
  </si>
  <si>
    <t>Petition to Institute a Derivation</t>
  </si>
  <si>
    <t>Request for Inter Partes Review up to 20 Claims</t>
  </si>
  <si>
    <t>Inter Partes Post Institution Fee  up to 15 Claims</t>
  </si>
  <si>
    <t>Supplemental Examination Document Size Fees; Each Additional 50</t>
  </si>
  <si>
    <t>Supplemental Examination Document Size Fees; 21-50</t>
  </si>
  <si>
    <t>Recording Each Patent Assignment, Agreement or Other Paper, Per Property, Electronic Submission</t>
  </si>
  <si>
    <t>Patent Trial and Appeal Board Fees (Large Entity)</t>
  </si>
  <si>
    <t>Patent Trial and Appeal Board Fees (Small Entity)</t>
  </si>
  <si>
    <t>Patent Trial and Appeal Board Fees (Micro Entity)</t>
  </si>
  <si>
    <t>Total Patent Trial and Appeal Board Fees</t>
  </si>
  <si>
    <t>(assumed</t>
  </si>
  <si>
    <t>at 1.9%) CPI</t>
  </si>
  <si>
    <t>Correct Inventorship after First Action on the Merits</t>
  </si>
  <si>
    <t>Processing Each Payment Refused or Charged Back*</t>
  </si>
  <si>
    <t>Establish or Reinstate Deposit Account*</t>
  </si>
  <si>
    <t>Service Charge for Below Minimum Balance on Deposit Account*</t>
  </si>
  <si>
    <t>Partial Service Charge for Closing a Deposit Account*</t>
  </si>
  <si>
    <t>Suspense Account for Partial Issue Payments*</t>
  </si>
  <si>
    <t>Suspense Account for Partial Publication Payments*</t>
  </si>
  <si>
    <t>Suspense Account for PCT Payments*</t>
  </si>
  <si>
    <t>Suspense Account for Other Patent Processing Fees*</t>
  </si>
  <si>
    <t>Patent Unassigned Fees*</t>
  </si>
  <si>
    <t>Unassigned Maintenance Fee Payments*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</si>
  <si>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</si>
  <si>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</si>
  <si>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</si>
  <si>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</si>
  <si>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</si>
  <si>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</si>
  <si>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</si>
  <si>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</si>
  <si>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</si>
  <si>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</si>
  <si>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</si>
  <si>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</si>
  <si>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</si>
  <si>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</si>
  <si>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</si>
  <si>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</si>
  <si>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</si>
  <si>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</si>
  <si>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</si>
  <si>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</si>
  <si>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</si>
  <si>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</si>
  <si>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</si>
  <si>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</si>
  <si>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</si>
  <si>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</si>
  <si>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Refunded Request for Ex Parte Reexamination</t>
  </si>
  <si>
    <t>Forwarding an Appeal in an Application or Ex Parte Reexamination Proceeding to the Board</t>
  </si>
  <si>
    <t>Filing a Brief in Support of an Appeal in an Inter Partes Reexamination Proceeding</t>
  </si>
  <si>
    <t>Petition for Inter Partes Review, 20 or Fewer Claims</t>
  </si>
  <si>
    <t>Inter Partes Review Refunds</t>
  </si>
  <si>
    <t>Processing Fee for Correcting Inventorship in a Patent</t>
  </si>
  <si>
    <t>Post Grant Review Refunds</t>
  </si>
  <si>
    <t>Post Grant Review and Covered Business Method Post Institution Per Claim Fee Greater than 15</t>
  </si>
  <si>
    <t>Post Grant Review and Covered Business Method Post Institution Fee ‐ up to 15 Claims</t>
  </si>
  <si>
    <t>Post Grant Review and Covered Business Methods</t>
  </si>
  <si>
    <t>Post Grant Review and Covered Business Method Request Per Claim Fee Greater than 20</t>
  </si>
  <si>
    <t>Inter Partes Review Request Per Claim Fee Greater than 20</t>
  </si>
  <si>
    <t>Inter Partes Review Post Institution Per Claim Fee Greater than 15 Claims</t>
  </si>
  <si>
    <t>=(I+J)</t>
  </si>
  <si>
    <t>=(L+M)</t>
  </si>
  <si>
    <t>=(B*I)</t>
  </si>
  <si>
    <t>=(C*J)</t>
  </si>
  <si>
    <t>=(R+S)</t>
  </si>
  <si>
    <t>=(U+V)</t>
  </si>
  <si>
    <t>=(D*L)</t>
  </si>
  <si>
    <t>=(E*M)</t>
  </si>
  <si>
    <t>=(F*O)</t>
  </si>
  <si>
    <t>=(G*P)</t>
  </si>
  <si>
    <t xml:space="preserve"> Second and Subsequent Request for Continued Examination</t>
  </si>
  <si>
    <t>variable</t>
  </si>
  <si>
    <t>* The Aggregate Revenue Estimate Contains Information for the Patent Business Line in It's Entirety.  Certain Limited Fees, Marked With an Asterisk (*), Are Not Proposed To Be Set Or Adjusted Under The Section 10 of the America Invents Act Notice of Proposed Rule Making.  However, To Prepare A Complete Aggregate Revenue Calculation For The Patent Business Line These Select Fees, Including Corporate/Finance Fees and Holding Fees Are Included in the Aggregate Revenue Estimate.</t>
  </si>
  <si>
    <t>Petition for Inter Partes Review, Each Additional Claim in Excess of 20</t>
  </si>
  <si>
    <t>Post Grant or Covered Business Method Patent Review, 20 or Fewer Claims</t>
  </si>
  <si>
    <t>Post Grant or Covered Business Method Patent Review, Each Additional Claim in Excess of 20</t>
  </si>
  <si>
    <t>=(H*Q)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</si>
</sst>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[Red]\(#,##0.000\)"/>
    <numFmt numFmtId="165" formatCode="0_);[Red]\(0\)"/>
    <numFmt numFmtId="166" formatCode="\$#,##0.00_);[Red]&quot;($&quot;#,##0.00\)"/>
    <numFmt numFmtId="167" formatCode="0.000"/>
    <numFmt numFmtId="168" formatCode="0_);\(0\)"/>
    <numFmt numFmtId="169" formatCode="\$#,##0_);&quot;($&quot;#,##0\)"/>
    <numFmt numFmtId="170" formatCode="&quot;$&quot;#,##0.00"/>
    <numFmt numFmtId="171" formatCode="\$#,##0_);[Red]&quot;($&quot;#,##0\)"/>
    <numFmt numFmtId="172" formatCode="#,##0.0_);\(#,##0.0\)"/>
    <numFmt numFmtId="173" formatCode="0.00000"/>
    <numFmt numFmtId="174" formatCode="0.0000"/>
    <numFmt numFmtId="175" formatCode="0.0"/>
    <numFmt numFmtId="176" formatCode="0.000000"/>
    <numFmt numFmtId="177" formatCode="\$#,##0.0_);&quot;($&quot;#,##0.0\)"/>
    <numFmt numFmtId="178" formatCode="\$#,##0.00_);&quot;($&quot;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8"/>
      <name val="Calibri"/>
      <family val="2"/>
    </font>
    <font>
      <sz val="9"/>
      <color indexed="20"/>
      <name val="Calibri"/>
      <family val="2"/>
    </font>
    <font>
      <sz val="9"/>
      <color indexed="8"/>
      <name val="Calibri"/>
      <family val="2"/>
    </font>
    <font>
      <sz val="9"/>
      <color indexed="36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99"/>
      <name val="Calibri"/>
      <family val="2"/>
    </font>
    <font>
      <sz val="9"/>
      <color rgb="FF990099"/>
      <name val="Calibri"/>
      <family val="2"/>
    </font>
    <font>
      <sz val="9"/>
      <color theme="1"/>
      <name val="Calibri"/>
      <family val="2"/>
    </font>
    <font>
      <sz val="9"/>
      <color rgb="FF7030A0"/>
      <name val="Calibri"/>
      <family val="2"/>
    </font>
    <font>
      <sz val="9"/>
      <color rgb="FFC00000"/>
      <name val="Calibri"/>
      <family val="2"/>
    </font>
    <font>
      <sz val="9"/>
      <color theme="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>
        <color theme="0" tint="-0.3499799966812134"/>
      </right>
      <top style="medium"/>
      <bottom/>
    </border>
    <border>
      <left/>
      <right style="hair">
        <color theme="0" tint="-0.3499799966812134"/>
      </right>
      <top style="medium"/>
      <bottom/>
    </border>
    <border>
      <left style="hair">
        <color theme="0" tint="-0.3499799966812134"/>
      </left>
      <right style="hair">
        <color theme="0" tint="-0.3499799966812134"/>
      </right>
      <top style="medium"/>
      <bottom/>
    </border>
    <border>
      <left style="medium"/>
      <right style="hair">
        <color theme="0" tint="-0.3499799966812134"/>
      </right>
      <top/>
      <bottom/>
    </border>
    <border>
      <left/>
      <right style="hair">
        <color theme="0" tint="-0.3499799966812134"/>
      </right>
      <top/>
      <bottom/>
    </border>
    <border>
      <left style="hair">
        <color theme="0" tint="-0.3499799966812134"/>
      </left>
      <right style="hair">
        <color theme="0" tint="-0.3499799966812134"/>
      </right>
      <top/>
      <bottom/>
    </border>
    <border>
      <left style="medium"/>
      <right style="hair">
        <color theme="0" tint="-0.3499799966812134"/>
      </right>
      <top/>
      <bottom style="hair">
        <color theme="0" tint="-0.3499799966812134"/>
      </bottom>
    </border>
    <border>
      <left/>
      <right style="hair">
        <color theme="0" tint="-0.3499799966812134"/>
      </right>
      <top/>
      <bottom style="hair"/>
    </border>
    <border>
      <left style="hair">
        <color theme="0" tint="-0.3499799966812134"/>
      </left>
      <right style="hair">
        <color theme="0" tint="-0.3499799966812134"/>
      </right>
      <top/>
      <bottom style="hair">
        <color theme="0" tint="-0.3499799966812134"/>
      </bottom>
    </border>
    <border>
      <left style="medium"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medium"/>
      <right/>
      <top style="hair">
        <color theme="0" tint="-0.3499799966812134"/>
      </top>
      <bottom style="hair">
        <color theme="0" tint="-0.3499799966812134"/>
      </bottom>
    </border>
    <border>
      <left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medium"/>
    </border>
    <border>
      <left style="medium"/>
      <right/>
      <top/>
      <bottom/>
    </border>
    <border>
      <left style="medium"/>
      <right/>
      <top style="hair">
        <color theme="0" tint="-0.3499799966812134"/>
      </top>
      <bottom style="medium"/>
    </border>
    <border>
      <left/>
      <right style="hair">
        <color theme="0" tint="-0.3499799966812134"/>
      </right>
      <top style="hair">
        <color theme="0" tint="-0.3499799966812134"/>
      </top>
      <bottom style="medium"/>
    </border>
    <border>
      <left style="hair">
        <color theme="0" tint="-0.3499799966812134"/>
      </left>
      <right>
        <color indexed="63"/>
      </right>
      <top/>
      <bottom/>
    </border>
    <border>
      <left style="hair">
        <color theme="0" tint="-0.3499799966812134"/>
      </left>
      <right>
        <color indexed="63"/>
      </right>
      <top/>
      <bottom style="hair">
        <color theme="0" tint="-0.3499799966812134"/>
      </bottom>
    </border>
    <border>
      <left style="hair">
        <color theme="0" tint="-0.3499799966812134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medium"/>
      <top style="hair">
        <color theme="0" tint="-0.3499799966812134"/>
      </top>
      <bottom style="medium"/>
    </border>
    <border>
      <left style="hair">
        <color theme="0" tint="-0.3499799966812134"/>
      </left>
      <right style="medium"/>
      <top style="hair">
        <color theme="0" tint="-0.3499799966812134"/>
      </top>
      <bottom style="hair">
        <color theme="0" tint="-0.3499799966812134"/>
      </bottom>
    </border>
    <border>
      <left style="medium"/>
      <right style="hair">
        <color theme="0" tint="-0.3499799966812134"/>
      </right>
      <top style="hair">
        <color theme="0" tint="-0.3499799966812134"/>
      </top>
      <bottom>
        <color indexed="63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>
        <color indexed="63"/>
      </bottom>
    </border>
    <border>
      <left style="hair">
        <color theme="0" tint="-0.3499799966812134"/>
      </left>
      <right style="medium"/>
      <top/>
      <bottom/>
    </border>
    <border>
      <left style="hair">
        <color theme="0" tint="-0.3499799966812134"/>
      </left>
      <right style="medium"/>
      <top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/>
      <bottom style="medium"/>
    </border>
    <border>
      <left style="medium"/>
      <right/>
      <top>
        <color indexed="63"/>
      </top>
      <bottom style="hair">
        <color theme="0" tint="-0.3499799966812134"/>
      </bottom>
    </border>
    <border>
      <left/>
      <right style="hair">
        <color theme="0" tint="-0.3499799966812134"/>
      </right>
      <top>
        <color indexed="63"/>
      </top>
      <bottom style="hair">
        <color theme="0" tint="-0.3499799966812134"/>
      </bottom>
    </border>
    <border>
      <left style="hair">
        <color theme="0" tint="-0.3499799966812134"/>
      </left>
      <right style="medium"/>
      <top style="medium"/>
      <bottom/>
    </border>
    <border>
      <left style="medium"/>
      <right style="hair"/>
      <top/>
      <bottom style="medium"/>
    </border>
    <border>
      <left style="hair"/>
      <right style="hair">
        <color theme="0" tint="-0.3499799966812134"/>
      </right>
      <top style="hair"/>
      <bottom style="medium"/>
    </border>
    <border>
      <left style="hair">
        <color theme="0" tint="-0.3499799966812134"/>
      </left>
      <right>
        <color indexed="63"/>
      </right>
      <top style="hair">
        <color theme="0" tint="-0.3499799966812134"/>
      </top>
      <bottom style="medium"/>
    </border>
    <border>
      <left style="medium"/>
      <right style="hair"/>
      <top style="medium"/>
      <bottom/>
    </border>
    <border>
      <left style="hair"/>
      <right style="hair">
        <color theme="0" tint="-0.3499799966812134"/>
      </right>
      <top style="medium"/>
      <bottom/>
    </border>
    <border>
      <left style="hair">
        <color theme="0" tint="-0.3499799966812134"/>
      </left>
      <right style="hair">
        <color theme="0" tint="-0.3499799966812134"/>
      </right>
      <top style="medium"/>
      <bottom style="hair">
        <color theme="0" tint="-0.3499799966812134"/>
      </bottom>
    </border>
    <border>
      <left style="hair">
        <color theme="0" tint="-0.3499799966812134"/>
      </left>
      <right>
        <color indexed="63"/>
      </right>
      <top style="medium"/>
      <bottom style="hair">
        <color theme="0" tint="-0.3499799966812134"/>
      </bottom>
    </border>
    <border>
      <left style="hair">
        <color theme="0" tint="-0.3499799966812134"/>
      </left>
      <right style="medium"/>
      <top style="medium"/>
      <bottom style="hair">
        <color theme="0" tint="-0.3499799966812134"/>
      </bottom>
    </border>
    <border>
      <left style="medium"/>
      <right/>
      <top style="medium"/>
      <bottom style="hair">
        <color theme="0" tint="-0.3499799966812134"/>
      </bottom>
    </border>
    <border>
      <left/>
      <right style="hair">
        <color theme="0" tint="-0.3499799966812134"/>
      </right>
      <top style="medium"/>
      <bottom style="hair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3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/>
    </xf>
    <xf numFmtId="164" fontId="19" fillId="0" borderId="12" xfId="0" applyNumberFormat="1" applyFont="1" applyBorder="1" applyAlignment="1">
      <alignment horizontal="center"/>
    </xf>
    <xf numFmtId="164" fontId="19" fillId="0" borderId="12" xfId="0" applyNumberFormat="1" applyFont="1" applyBorder="1" applyAlignment="1" quotePrefix="1">
      <alignment horizontal="center"/>
    </xf>
    <xf numFmtId="0" fontId="19" fillId="33" borderId="12" xfId="0" applyFont="1" applyFill="1" applyBorder="1" applyAlignment="1">
      <alignment/>
    </xf>
    <xf numFmtId="0" fontId="19" fillId="0" borderId="12" xfId="0" applyFont="1" applyFill="1" applyBorder="1" applyAlignment="1" quotePrefix="1">
      <alignment horizontal="center"/>
    </xf>
    <xf numFmtId="0" fontId="19" fillId="0" borderId="12" xfId="0" applyFont="1" applyBorder="1" applyAlignment="1" quotePrefix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1" fontId="19" fillId="0" borderId="15" xfId="0" applyNumberFormat="1" applyFont="1" applyBorder="1" applyAlignment="1">
      <alignment horizontal="center"/>
    </xf>
    <xf numFmtId="1" fontId="19" fillId="33" borderId="15" xfId="0" applyNumberFormat="1" applyFont="1" applyFill="1" applyBorder="1" applyAlignment="1">
      <alignment horizontal="center"/>
    </xf>
    <xf numFmtId="165" fontId="19" fillId="0" borderId="15" xfId="0" applyNumberFormat="1" applyFont="1" applyBorder="1" applyAlignment="1" quotePrefix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165" fontId="19" fillId="0" borderId="15" xfId="0" applyNumberFormat="1" applyFont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68" fontId="19" fillId="0" borderId="19" xfId="0" applyNumberFormat="1" applyFont="1" applyBorder="1" applyAlignment="1">
      <alignment horizontal="center"/>
    </xf>
    <xf numFmtId="0" fontId="19" fillId="0" borderId="20" xfId="0" applyFont="1" applyFill="1" applyBorder="1" applyAlignment="1">
      <alignment/>
    </xf>
    <xf numFmtId="166" fontId="43" fillId="0" borderId="20" xfId="0" applyNumberFormat="1" applyFont="1" applyBorder="1" applyAlignment="1" applyProtection="1">
      <alignment/>
      <protection locked="0"/>
    </xf>
    <xf numFmtId="166" fontId="43" fillId="0" borderId="20" xfId="0" applyNumberFormat="1" applyFont="1" applyFill="1" applyBorder="1" applyAlignment="1" applyProtection="1">
      <alignment/>
      <protection locked="0"/>
    </xf>
    <xf numFmtId="0" fontId="44" fillId="0" borderId="20" xfId="0" applyFont="1" applyBorder="1" applyAlignment="1">
      <alignment/>
    </xf>
    <xf numFmtId="37" fontId="44" fillId="0" borderId="20" xfId="0" applyNumberFormat="1" applyFont="1" applyFill="1" applyBorder="1" applyAlignment="1">
      <alignment/>
    </xf>
    <xf numFmtId="37" fontId="44" fillId="0" borderId="20" xfId="0" applyNumberFormat="1" applyFont="1" applyFill="1" applyBorder="1" applyAlignment="1" applyProtection="1">
      <alignment/>
      <protection locked="0"/>
    </xf>
    <xf numFmtId="5" fontId="43" fillId="0" borderId="20" xfId="0" applyNumberFormat="1" applyFont="1" applyBorder="1" applyAlignment="1">
      <alignment/>
    </xf>
    <xf numFmtId="168" fontId="19" fillId="0" borderId="19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left"/>
    </xf>
    <xf numFmtId="5" fontId="19" fillId="0" borderId="20" xfId="0" applyNumberFormat="1" applyFont="1" applyBorder="1" applyAlignment="1">
      <alignment/>
    </xf>
    <xf numFmtId="5" fontId="19" fillId="0" borderId="20" xfId="0" applyNumberFormat="1" applyFont="1" applyFill="1" applyBorder="1" applyAlignment="1">
      <alignment/>
    </xf>
    <xf numFmtId="5" fontId="19" fillId="0" borderId="20" xfId="0" applyNumberFormat="1" applyFont="1" applyFill="1" applyBorder="1" applyAlignment="1" applyProtection="1">
      <alignment/>
      <protection locked="0"/>
    </xf>
    <xf numFmtId="0" fontId="19" fillId="0" borderId="21" xfId="0" applyFont="1" applyBorder="1" applyAlignment="1">
      <alignment horizontal="left"/>
    </xf>
    <xf numFmtId="0" fontId="19" fillId="0" borderId="22" xfId="0" applyFont="1" applyFill="1" applyBorder="1" applyAlignment="1">
      <alignment/>
    </xf>
    <xf numFmtId="167" fontId="43" fillId="0" borderId="20" xfId="0" applyNumberFormat="1" applyFont="1" applyBorder="1" applyAlignment="1">
      <alignment/>
    </xf>
    <xf numFmtId="169" fontId="43" fillId="0" borderId="20" xfId="0" applyNumberFormat="1" applyFont="1" applyFill="1" applyBorder="1" applyAlignment="1">
      <alignment/>
    </xf>
    <xf numFmtId="166" fontId="43" fillId="0" borderId="20" xfId="0" applyNumberFormat="1" applyFont="1" applyBorder="1" applyAlignment="1">
      <alignment/>
    </xf>
    <xf numFmtId="166" fontId="43" fillId="0" borderId="20" xfId="0" applyNumberFormat="1" applyFont="1" applyFill="1" applyBorder="1" applyAlignment="1">
      <alignment/>
    </xf>
    <xf numFmtId="166" fontId="43" fillId="0" borderId="23" xfId="0" applyNumberFormat="1" applyFont="1" applyBorder="1" applyAlignment="1" applyProtection="1">
      <alignment/>
      <protection locked="0"/>
    </xf>
    <xf numFmtId="0" fontId="44" fillId="0" borderId="23" xfId="0" applyFont="1" applyBorder="1" applyAlignment="1">
      <alignment/>
    </xf>
    <xf numFmtId="37" fontId="44" fillId="0" borderId="23" xfId="0" applyNumberFormat="1" applyFont="1" applyFill="1" applyBorder="1" applyAlignment="1">
      <alignment/>
    </xf>
    <xf numFmtId="37" fontId="21" fillId="0" borderId="20" xfId="0" applyNumberFormat="1" applyFont="1" applyFill="1" applyBorder="1" applyAlignment="1" applyProtection="1">
      <alignment/>
      <protection locked="0"/>
    </xf>
    <xf numFmtId="170" fontId="43" fillId="0" borderId="20" xfId="0" applyNumberFormat="1" applyFont="1" applyFill="1" applyBorder="1" applyAlignment="1">
      <alignment/>
    </xf>
    <xf numFmtId="0" fontId="19" fillId="0" borderId="21" xfId="0" applyFont="1" applyBorder="1" applyAlignment="1">
      <alignment horizontal="center"/>
    </xf>
    <xf numFmtId="0" fontId="44" fillId="0" borderId="23" xfId="0" applyFont="1" applyFill="1" applyBorder="1" applyAlignment="1" applyProtection="1">
      <alignment/>
      <protection locked="0"/>
    </xf>
    <xf numFmtId="0" fontId="19" fillId="0" borderId="24" xfId="0" applyFont="1" applyBorder="1" applyAlignment="1">
      <alignment horizontal="left"/>
    </xf>
    <xf numFmtId="0" fontId="19" fillId="0" borderId="0" xfId="0" applyFont="1" applyFill="1" applyBorder="1" applyAlignment="1">
      <alignment/>
    </xf>
    <xf numFmtId="166" fontId="20" fillId="0" borderId="20" xfId="0" applyNumberFormat="1" applyFont="1" applyBorder="1" applyAlignment="1">
      <alignment/>
    </xf>
    <xf numFmtId="169" fontId="19" fillId="0" borderId="20" xfId="0" applyNumberFormat="1" applyFont="1" applyFill="1" applyBorder="1" applyAlignment="1" applyProtection="1">
      <alignment/>
      <protection locked="0"/>
    </xf>
    <xf numFmtId="0" fontId="19" fillId="0" borderId="20" xfId="0" applyFont="1" applyBorder="1" applyAlignment="1">
      <alignment/>
    </xf>
    <xf numFmtId="0" fontId="44" fillId="0" borderId="20" xfId="0" applyFont="1" applyFill="1" applyBorder="1" applyAlignment="1">
      <alignment/>
    </xf>
    <xf numFmtId="37" fontId="21" fillId="0" borderId="20" xfId="0" applyNumberFormat="1" applyFont="1" applyFill="1" applyBorder="1" applyAlignment="1">
      <alignment/>
    </xf>
    <xf numFmtId="5" fontId="19" fillId="0" borderId="20" xfId="44" applyNumberFormat="1" applyFont="1" applyFill="1" applyBorder="1" applyAlignment="1" applyProtection="1">
      <alignment/>
      <protection/>
    </xf>
    <xf numFmtId="171" fontId="19" fillId="0" borderId="20" xfId="44" applyNumberFormat="1" applyFont="1" applyFill="1" applyBorder="1" applyAlignment="1" applyProtection="1">
      <alignment/>
      <protection/>
    </xf>
    <xf numFmtId="0" fontId="43" fillId="0" borderId="20" xfId="0" applyFont="1" applyBorder="1" applyAlignment="1">
      <alignment/>
    </xf>
    <xf numFmtId="169" fontId="43" fillId="0" borderId="20" xfId="0" applyNumberFormat="1" applyFont="1" applyBorder="1" applyAlignment="1">
      <alignment/>
    </xf>
    <xf numFmtId="0" fontId="21" fillId="0" borderId="20" xfId="0" applyFont="1" applyFill="1" applyBorder="1" applyAlignment="1" applyProtection="1">
      <alignment/>
      <protection locked="0"/>
    </xf>
    <xf numFmtId="0" fontId="44" fillId="0" borderId="20" xfId="0" applyFont="1" applyFill="1" applyBorder="1" applyAlignment="1" applyProtection="1">
      <alignment/>
      <protection locked="0"/>
    </xf>
    <xf numFmtId="168" fontId="19" fillId="0" borderId="21" xfId="0" applyNumberFormat="1" applyFont="1" applyBorder="1" applyAlignment="1">
      <alignment horizontal="left"/>
    </xf>
    <xf numFmtId="0" fontId="43" fillId="0" borderId="20" xfId="0" applyFont="1" applyFill="1" applyBorder="1" applyAlignment="1">
      <alignment/>
    </xf>
    <xf numFmtId="5" fontId="44" fillId="0" borderId="20" xfId="0" applyNumberFormat="1" applyFont="1" applyBorder="1" applyAlignment="1">
      <alignment/>
    </xf>
    <xf numFmtId="0" fontId="19" fillId="0" borderId="20" xfId="0" applyFont="1" applyBorder="1" applyAlignment="1">
      <alignment horizontal="left"/>
    </xf>
    <xf numFmtId="168" fontId="19" fillId="0" borderId="20" xfId="0" applyNumberFormat="1" applyFont="1" applyFill="1" applyBorder="1" applyAlignment="1">
      <alignment horizontal="left"/>
    </xf>
    <xf numFmtId="170" fontId="43" fillId="0" borderId="20" xfId="0" applyNumberFormat="1" applyFont="1" applyFill="1" applyBorder="1" applyAlignment="1">
      <alignment horizontal="right"/>
    </xf>
    <xf numFmtId="0" fontId="19" fillId="0" borderId="20" xfId="0" applyFont="1" applyFill="1" applyBorder="1" applyAlignment="1" applyProtection="1">
      <alignment/>
      <protection locked="0"/>
    </xf>
    <xf numFmtId="0" fontId="19" fillId="0" borderId="22" xfId="0" applyFont="1" applyFill="1" applyBorder="1" applyAlignment="1">
      <alignment horizontal="left"/>
    </xf>
    <xf numFmtId="0" fontId="19" fillId="0" borderId="25" xfId="0" applyFont="1" applyBorder="1" applyAlignment="1">
      <alignment horizontal="left"/>
    </xf>
    <xf numFmtId="0" fontId="19" fillId="0" borderId="26" xfId="0" applyFont="1" applyFill="1" applyBorder="1" applyAlignment="1">
      <alignment horizontal="left"/>
    </xf>
    <xf numFmtId="0" fontId="21" fillId="0" borderId="23" xfId="0" applyFont="1" applyFill="1" applyBorder="1" applyAlignment="1" applyProtection="1">
      <alignment/>
      <protection locked="0"/>
    </xf>
    <xf numFmtId="169" fontId="43" fillId="0" borderId="23" xfId="0" applyNumberFormat="1" applyFont="1" applyFill="1" applyBorder="1" applyAlignment="1">
      <alignment/>
    </xf>
    <xf numFmtId="0" fontId="43" fillId="34" borderId="20" xfId="0" applyFont="1" applyFill="1" applyBorder="1" applyAlignment="1">
      <alignment/>
    </xf>
    <xf numFmtId="37" fontId="44" fillId="34" borderId="20" xfId="0" applyNumberFormat="1" applyFont="1" applyFill="1" applyBorder="1" applyAlignment="1">
      <alignment/>
    </xf>
    <xf numFmtId="168" fontId="19" fillId="34" borderId="19" xfId="0" applyNumberFormat="1" applyFont="1" applyFill="1" applyBorder="1" applyAlignment="1">
      <alignment horizontal="center"/>
    </xf>
    <xf numFmtId="0" fontId="19" fillId="34" borderId="20" xfId="0" applyFont="1" applyFill="1" applyBorder="1" applyAlignment="1">
      <alignment/>
    </xf>
    <xf numFmtId="166" fontId="43" fillId="34" borderId="20" xfId="0" applyNumberFormat="1" applyFont="1" applyFill="1" applyBorder="1" applyAlignment="1" applyProtection="1">
      <alignment/>
      <protection locked="0"/>
    </xf>
    <xf numFmtId="5" fontId="19" fillId="34" borderId="20" xfId="0" applyNumberFormat="1" applyFont="1" applyFill="1" applyBorder="1" applyAlignment="1">
      <alignment/>
    </xf>
    <xf numFmtId="168" fontId="19" fillId="34" borderId="20" xfId="0" applyNumberFormat="1" applyFont="1" applyFill="1" applyBorder="1" applyAlignment="1">
      <alignment horizontal="left"/>
    </xf>
    <xf numFmtId="170" fontId="43" fillId="34" borderId="20" xfId="0" applyNumberFormat="1" applyFont="1" applyFill="1" applyBorder="1" applyAlignment="1">
      <alignment horizontal="right"/>
    </xf>
    <xf numFmtId="166" fontId="43" fillId="34" borderId="20" xfId="0" applyNumberFormat="1" applyFont="1" applyFill="1" applyBorder="1" applyAlignment="1">
      <alignment/>
    </xf>
    <xf numFmtId="1" fontId="19" fillId="0" borderId="27" xfId="0" applyNumberFormat="1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5" fontId="43" fillId="0" borderId="29" xfId="0" applyNumberFormat="1" applyFont="1" applyBorder="1" applyAlignment="1">
      <alignment/>
    </xf>
    <xf numFmtId="5" fontId="19" fillId="0" borderId="29" xfId="0" applyNumberFormat="1" applyFont="1" applyBorder="1" applyAlignment="1">
      <alignment/>
    </xf>
    <xf numFmtId="5" fontId="43" fillId="0" borderId="29" xfId="0" applyNumberFormat="1" applyFont="1" applyFill="1" applyBorder="1" applyAlignment="1">
      <alignment/>
    </xf>
    <xf numFmtId="0" fontId="19" fillId="0" borderId="29" xfId="0" applyFont="1" applyBorder="1" applyAlignment="1">
      <alignment/>
    </xf>
    <xf numFmtId="5" fontId="44" fillId="0" borderId="29" xfId="0" applyNumberFormat="1" applyFont="1" applyBorder="1" applyAlignment="1">
      <alignment/>
    </xf>
    <xf numFmtId="5" fontId="19" fillId="0" borderId="29" xfId="0" applyNumberFormat="1" applyFont="1" applyFill="1" applyBorder="1" applyAlignment="1">
      <alignment/>
    </xf>
    <xf numFmtId="0" fontId="0" fillId="0" borderId="0" xfId="0" applyBorder="1" applyAlignment="1">
      <alignment/>
    </xf>
    <xf numFmtId="169" fontId="43" fillId="0" borderId="30" xfId="0" applyNumberFormat="1" applyFont="1" applyFill="1" applyBorder="1" applyAlignment="1">
      <alignment/>
    </xf>
    <xf numFmtId="169" fontId="43" fillId="34" borderId="20" xfId="0" applyNumberFormat="1" applyFont="1" applyFill="1" applyBorder="1" applyAlignment="1">
      <alignment/>
    </xf>
    <xf numFmtId="37" fontId="44" fillId="0" borderId="20" xfId="0" applyNumberFormat="1" applyFont="1" applyBorder="1" applyAlignment="1">
      <alignment/>
    </xf>
    <xf numFmtId="169" fontId="43" fillId="34" borderId="31" xfId="0" applyNumberFormat="1" applyFont="1" applyFill="1" applyBorder="1" applyAlignment="1">
      <alignment/>
    </xf>
    <xf numFmtId="0" fontId="19" fillId="0" borderId="18" xfId="0" applyFont="1" applyFill="1" applyBorder="1" applyAlignment="1">
      <alignment/>
    </xf>
    <xf numFmtId="166" fontId="43" fillId="0" borderId="18" xfId="0" applyNumberFormat="1" applyFont="1" applyFill="1" applyBorder="1" applyAlignment="1" applyProtection="1">
      <alignment/>
      <protection locked="0"/>
    </xf>
    <xf numFmtId="168" fontId="19" fillId="34" borderId="32" xfId="0" applyNumberFormat="1" applyFont="1" applyFill="1" applyBorder="1" applyAlignment="1">
      <alignment horizontal="center"/>
    </xf>
    <xf numFmtId="168" fontId="19" fillId="34" borderId="33" xfId="0" applyNumberFormat="1" applyFont="1" applyFill="1" applyBorder="1" applyAlignment="1">
      <alignment horizontal="left"/>
    </xf>
    <xf numFmtId="168" fontId="43" fillId="34" borderId="33" xfId="0" applyNumberFormat="1" applyFont="1" applyFill="1" applyBorder="1" applyAlignment="1">
      <alignment horizontal="center"/>
    </xf>
    <xf numFmtId="170" fontId="43" fillId="34" borderId="33" xfId="0" applyNumberFormat="1" applyFont="1" applyFill="1" applyBorder="1" applyAlignment="1">
      <alignment horizontal="right"/>
    </xf>
    <xf numFmtId="166" fontId="43" fillId="34" borderId="33" xfId="0" applyNumberFormat="1" applyFont="1" applyFill="1" applyBorder="1" applyAlignment="1">
      <alignment/>
    </xf>
    <xf numFmtId="5" fontId="43" fillId="0" borderId="33" xfId="0" applyNumberFormat="1" applyFont="1" applyBorder="1" applyAlignment="1">
      <alignment/>
    </xf>
    <xf numFmtId="0" fontId="45" fillId="0" borderId="0" xfId="0" applyFont="1" applyAlignment="1">
      <alignment/>
    </xf>
    <xf numFmtId="37" fontId="46" fillId="0" borderId="0" xfId="0" applyNumberFormat="1" applyFont="1" applyAlignment="1">
      <alignment/>
    </xf>
    <xf numFmtId="37" fontId="47" fillId="0" borderId="0" xfId="0" applyNumberFormat="1" applyFont="1" applyAlignment="1">
      <alignment/>
    </xf>
    <xf numFmtId="37" fontId="45" fillId="0" borderId="0" xfId="0" applyNumberFormat="1" applyFont="1" applyAlignment="1">
      <alignment/>
    </xf>
    <xf numFmtId="37" fontId="48" fillId="0" borderId="0" xfId="0" applyNumberFormat="1" applyFont="1" applyAlignment="1">
      <alignment/>
    </xf>
    <xf numFmtId="166" fontId="43" fillId="0" borderId="22" xfId="0" applyNumberFormat="1" applyFont="1" applyBorder="1" applyAlignment="1" applyProtection="1">
      <alignment/>
      <protection locked="0"/>
    </xf>
    <xf numFmtId="5" fontId="43" fillId="0" borderId="31" xfId="0" applyNumberFormat="1" applyFont="1" applyBorder="1" applyAlignment="1">
      <alignment/>
    </xf>
    <xf numFmtId="0" fontId="45" fillId="0" borderId="20" xfId="0" applyFont="1" applyBorder="1" applyAlignment="1">
      <alignment/>
    </xf>
    <xf numFmtId="7" fontId="43" fillId="34" borderId="20" xfId="0" applyNumberFormat="1" applyFont="1" applyFill="1" applyBorder="1" applyAlignment="1" applyProtection="1">
      <alignment/>
      <protection locked="0"/>
    </xf>
    <xf numFmtId="1" fontId="19" fillId="0" borderId="34" xfId="0" applyNumberFormat="1" applyFont="1" applyBorder="1" applyAlignment="1">
      <alignment horizontal="center"/>
    </xf>
    <xf numFmtId="165" fontId="19" fillId="0" borderId="34" xfId="0" applyNumberFormat="1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45" fillId="0" borderId="0" xfId="0" applyFont="1" applyBorder="1" applyAlignment="1">
      <alignment/>
    </xf>
    <xf numFmtId="5" fontId="19" fillId="0" borderId="31" xfId="0" applyNumberFormat="1" applyFont="1" applyBorder="1" applyAlignment="1">
      <alignment/>
    </xf>
    <xf numFmtId="169" fontId="43" fillId="0" borderId="3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5" fontId="44" fillId="0" borderId="31" xfId="0" applyNumberFormat="1" applyFont="1" applyBorder="1" applyAlignment="1">
      <alignment/>
    </xf>
    <xf numFmtId="0" fontId="19" fillId="33" borderId="36" xfId="0" applyFont="1" applyFill="1" applyBorder="1" applyAlignment="1">
      <alignment horizontal="center"/>
    </xf>
    <xf numFmtId="37" fontId="44" fillId="0" borderId="18" xfId="0" applyNumberFormat="1" applyFont="1" applyFill="1" applyBorder="1" applyAlignment="1">
      <alignment/>
    </xf>
    <xf numFmtId="5" fontId="43" fillId="0" borderId="18" xfId="0" applyNumberFormat="1" applyFont="1" applyBorder="1" applyAlignment="1">
      <alignment/>
    </xf>
    <xf numFmtId="5" fontId="43" fillId="0" borderId="28" xfId="0" applyNumberFormat="1" applyFont="1" applyBorder="1" applyAlignment="1">
      <alignment/>
    </xf>
    <xf numFmtId="5" fontId="43" fillId="0" borderId="35" xfId="0" applyNumberFormat="1" applyFont="1" applyBorder="1" applyAlignment="1">
      <alignment/>
    </xf>
    <xf numFmtId="0" fontId="19" fillId="0" borderId="37" xfId="0" applyFont="1" applyBorder="1" applyAlignment="1">
      <alignment horizontal="left"/>
    </xf>
    <xf numFmtId="0" fontId="19" fillId="0" borderId="38" xfId="0" applyFont="1" applyFill="1" applyBorder="1" applyAlignment="1">
      <alignment/>
    </xf>
    <xf numFmtId="169" fontId="19" fillId="0" borderId="31" xfId="0" applyNumberFormat="1" applyFont="1" applyFill="1" applyBorder="1" applyAlignment="1" applyProtection="1">
      <alignment/>
      <protection locked="0"/>
    </xf>
    <xf numFmtId="0" fontId="18" fillId="0" borderId="14" xfId="0" applyFont="1" applyBorder="1" applyAlignment="1">
      <alignment/>
    </xf>
    <xf numFmtId="164" fontId="19" fillId="0" borderId="15" xfId="0" applyNumberFormat="1" applyFont="1" applyBorder="1" applyAlignment="1">
      <alignment horizontal="center"/>
    </xf>
    <xf numFmtId="164" fontId="19" fillId="0" borderId="15" xfId="0" applyNumberFormat="1" applyFont="1" applyBorder="1" applyAlignment="1" quotePrefix="1">
      <alignment horizontal="center"/>
    </xf>
    <xf numFmtId="0" fontId="19" fillId="33" borderId="15" xfId="0" applyFont="1" applyFill="1" applyBorder="1" applyAlignment="1">
      <alignment/>
    </xf>
    <xf numFmtId="0" fontId="19" fillId="0" borderId="15" xfId="0" applyFont="1" applyFill="1" applyBorder="1" applyAlignment="1" quotePrefix="1">
      <alignment horizontal="center"/>
    </xf>
    <xf numFmtId="0" fontId="19" fillId="0" borderId="15" xfId="0" applyFont="1" applyBorder="1" applyAlignment="1" quotePrefix="1">
      <alignment horizontal="center"/>
    </xf>
    <xf numFmtId="0" fontId="19" fillId="0" borderId="15" xfId="0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34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44" fillId="0" borderId="18" xfId="0" applyFont="1" applyBorder="1" applyAlignment="1">
      <alignment/>
    </xf>
    <xf numFmtId="1" fontId="44" fillId="0" borderId="20" xfId="0" applyNumberFormat="1" applyFont="1" applyBorder="1" applyAlignment="1">
      <alignment/>
    </xf>
    <xf numFmtId="0" fontId="19" fillId="0" borderId="37" xfId="0" applyFont="1" applyBorder="1" applyAlignment="1">
      <alignment horizontal="center"/>
    </xf>
    <xf numFmtId="0" fontId="43" fillId="0" borderId="18" xfId="0" applyFont="1" applyBorder="1" applyAlignment="1">
      <alignment/>
    </xf>
    <xf numFmtId="37" fontId="21" fillId="0" borderId="18" xfId="0" applyNumberFormat="1" applyFont="1" applyFill="1" applyBorder="1" applyAlignment="1">
      <alignment/>
    </xf>
    <xf numFmtId="3" fontId="44" fillId="0" borderId="20" xfId="0" applyNumberFormat="1" applyFont="1" applyBorder="1" applyAlignment="1">
      <alignment horizontal="right"/>
    </xf>
    <xf numFmtId="168" fontId="19" fillId="0" borderId="16" xfId="0" applyNumberFormat="1" applyFont="1" applyFill="1" applyBorder="1" applyAlignment="1">
      <alignment horizontal="center"/>
    </xf>
    <xf numFmtId="5" fontId="43" fillId="0" borderId="20" xfId="0" applyNumberFormat="1" applyFont="1" applyFill="1" applyBorder="1" applyAlignment="1">
      <alignment/>
    </xf>
    <xf numFmtId="5" fontId="43" fillId="0" borderId="31" xfId="0" applyNumberFormat="1" applyFont="1" applyFill="1" applyBorder="1" applyAlignment="1">
      <alignment/>
    </xf>
    <xf numFmtId="0" fontId="0" fillId="0" borderId="0" xfId="0" applyFill="1" applyAlignment="1">
      <alignment/>
    </xf>
    <xf numFmtId="168" fontId="19" fillId="0" borderId="21" xfId="0" applyNumberFormat="1" applyFont="1" applyFill="1" applyBorder="1" applyAlignment="1">
      <alignment horizontal="left"/>
    </xf>
    <xf numFmtId="0" fontId="19" fillId="0" borderId="21" xfId="0" applyFont="1" applyFill="1" applyBorder="1" applyAlignment="1">
      <alignment horizontal="left"/>
    </xf>
    <xf numFmtId="37" fontId="44" fillId="0" borderId="20" xfId="0" applyNumberFormat="1" applyFont="1" applyBorder="1" applyAlignment="1">
      <alignment/>
    </xf>
    <xf numFmtId="37" fontId="44" fillId="0" borderId="20" xfId="0" applyNumberFormat="1" applyFont="1" applyFill="1" applyBorder="1" applyAlignment="1">
      <alignment/>
    </xf>
    <xf numFmtId="37" fontId="44" fillId="0" borderId="20" xfId="0" applyNumberFormat="1" applyFont="1" applyBorder="1" applyAlignment="1">
      <alignment horizontal="right"/>
    </xf>
    <xf numFmtId="37" fontId="44" fillId="0" borderId="20" xfId="0" applyNumberFormat="1" applyFont="1" applyFill="1" applyBorder="1" applyAlignment="1">
      <alignment horizontal="right"/>
    </xf>
    <xf numFmtId="168" fontId="19" fillId="34" borderId="13" xfId="0" applyNumberFormat="1" applyFont="1" applyFill="1" applyBorder="1" applyAlignment="1">
      <alignment horizontal="center"/>
    </xf>
    <xf numFmtId="170" fontId="43" fillId="0" borderId="18" xfId="0" applyNumberFormat="1" applyFont="1" applyFill="1" applyBorder="1" applyAlignment="1">
      <alignment horizontal="right"/>
    </xf>
    <xf numFmtId="8" fontId="43" fillId="0" borderId="20" xfId="0" applyNumberFormat="1" applyFont="1" applyBorder="1" applyAlignment="1">
      <alignment/>
    </xf>
    <xf numFmtId="7" fontId="43" fillId="0" borderId="20" xfId="0" applyNumberFormat="1" applyFont="1" applyBorder="1" applyAlignment="1">
      <alignment/>
    </xf>
    <xf numFmtId="0" fontId="45" fillId="0" borderId="19" xfId="0" applyFont="1" applyBorder="1" applyAlignment="1">
      <alignment horizontal="center"/>
    </xf>
    <xf numFmtId="0" fontId="19" fillId="0" borderId="27" xfId="0" applyFont="1" applyBorder="1" applyAlignment="1" quotePrefix="1">
      <alignment horizontal="center"/>
    </xf>
    <xf numFmtId="0" fontId="19" fillId="0" borderId="34" xfId="0" applyFont="1" applyBorder="1" applyAlignment="1" quotePrefix="1">
      <alignment horizontal="center"/>
    </xf>
    <xf numFmtId="166" fontId="20" fillId="0" borderId="20" xfId="0" applyNumberFormat="1" applyFont="1" applyBorder="1" applyAlignment="1">
      <alignment horizontal="right"/>
    </xf>
    <xf numFmtId="166" fontId="43" fillId="0" borderId="20" xfId="0" applyNumberFormat="1" applyFont="1" applyBorder="1" applyAlignment="1">
      <alignment horizontal="right"/>
    </xf>
    <xf numFmtId="166" fontId="43" fillId="0" borderId="20" xfId="0" applyNumberFormat="1" applyFont="1" applyBorder="1" applyAlignment="1" applyProtection="1">
      <alignment horizontal="right"/>
      <protection locked="0"/>
    </xf>
    <xf numFmtId="166" fontId="43" fillId="0" borderId="20" xfId="0" applyNumberFormat="1" applyFont="1" applyFill="1" applyBorder="1" applyAlignment="1" applyProtection="1">
      <alignment horizontal="right"/>
      <protection locked="0"/>
    </xf>
    <xf numFmtId="7" fontId="43" fillId="34" borderId="33" xfId="0" applyNumberFormat="1" applyFont="1" applyFill="1" applyBorder="1" applyAlignment="1">
      <alignment horizontal="right"/>
    </xf>
    <xf numFmtId="7" fontId="43" fillId="0" borderId="20" xfId="0" applyNumberFormat="1" applyFont="1" applyFill="1" applyBorder="1" applyAlignment="1">
      <alignment horizontal="right"/>
    </xf>
    <xf numFmtId="0" fontId="26" fillId="0" borderId="40" xfId="0" applyFont="1" applyBorder="1" applyAlignment="1">
      <alignment horizontal="fill"/>
    </xf>
    <xf numFmtId="0" fontId="26" fillId="0" borderId="41" xfId="0" applyFont="1" applyBorder="1" applyAlignment="1">
      <alignment horizontal="fill"/>
    </xf>
    <xf numFmtId="0" fontId="26" fillId="0" borderId="23" xfId="0" applyFont="1" applyBorder="1" applyAlignment="1">
      <alignment horizontal="fill"/>
    </xf>
    <xf numFmtId="0" fontId="26" fillId="0" borderId="42" xfId="0" applyFont="1" applyBorder="1" applyAlignment="1">
      <alignment horizontal="fill"/>
    </xf>
    <xf numFmtId="0" fontId="26" fillId="0" borderId="30" xfId="0" applyFont="1" applyBorder="1" applyAlignment="1">
      <alignment horizontal="fill"/>
    </xf>
    <xf numFmtId="0" fontId="19" fillId="0" borderId="43" xfId="0" applyFont="1" applyBorder="1" applyAlignment="1">
      <alignment horizontal="left"/>
    </xf>
    <xf numFmtId="0" fontId="19" fillId="0" borderId="44" xfId="0" applyFont="1" applyBorder="1" applyAlignment="1">
      <alignment/>
    </xf>
    <xf numFmtId="167" fontId="18" fillId="0" borderId="45" xfId="0" applyNumberFormat="1" applyFont="1" applyBorder="1" applyAlignment="1">
      <alignment/>
    </xf>
    <xf numFmtId="0" fontId="19" fillId="33" borderId="12" xfId="0" applyFont="1" applyFill="1" applyBorder="1" applyAlignment="1">
      <alignment horizontal="center"/>
    </xf>
    <xf numFmtId="0" fontId="18" fillId="0" borderId="45" xfId="0" applyFont="1" applyBorder="1" applyAlignment="1">
      <alignment/>
    </xf>
    <xf numFmtId="167" fontId="18" fillId="0" borderId="45" xfId="0" applyNumberFormat="1" applyFont="1" applyFill="1" applyBorder="1" applyAlignment="1">
      <alignment/>
    </xf>
    <xf numFmtId="0" fontId="18" fillId="0" borderId="46" xfId="0" applyFont="1" applyBorder="1" applyAlignment="1">
      <alignment/>
    </xf>
    <xf numFmtId="0" fontId="18" fillId="0" borderId="47" xfId="0" applyFont="1" applyBorder="1" applyAlignment="1">
      <alignment/>
    </xf>
    <xf numFmtId="0" fontId="19" fillId="0" borderId="26" xfId="0" applyFont="1" applyFill="1" applyBorder="1" applyAlignment="1">
      <alignment/>
    </xf>
    <xf numFmtId="167" fontId="43" fillId="0" borderId="23" xfId="0" applyNumberFormat="1" applyFont="1" applyBorder="1" applyAlignment="1">
      <alignment/>
    </xf>
    <xf numFmtId="37" fontId="21" fillId="0" borderId="23" xfId="0" applyNumberFormat="1" applyFont="1" applyFill="1" applyBorder="1" applyAlignment="1" applyProtection="1">
      <alignment/>
      <protection locked="0"/>
    </xf>
    <xf numFmtId="37" fontId="44" fillId="0" borderId="23" xfId="0" applyNumberFormat="1" applyFont="1" applyFill="1" applyBorder="1" applyAlignment="1" applyProtection="1">
      <alignment/>
      <protection locked="0"/>
    </xf>
    <xf numFmtId="5" fontId="43" fillId="0" borderId="30" xfId="0" applyNumberFormat="1" applyFont="1" applyBorder="1" applyAlignment="1">
      <alignment/>
    </xf>
    <xf numFmtId="0" fontId="19" fillId="0" borderId="48" xfId="0" applyFont="1" applyBorder="1" applyAlignment="1">
      <alignment horizontal="left"/>
    </xf>
    <xf numFmtId="0" fontId="19" fillId="0" borderId="49" xfId="0" applyFont="1" applyFill="1" applyBorder="1" applyAlignment="1">
      <alignment/>
    </xf>
    <xf numFmtId="167" fontId="43" fillId="0" borderId="45" xfId="0" applyNumberFormat="1" applyFont="1" applyBorder="1" applyAlignment="1">
      <alignment/>
    </xf>
    <xf numFmtId="0" fontId="44" fillId="0" borderId="45" xfId="0" applyFont="1" applyBorder="1" applyAlignment="1">
      <alignment/>
    </xf>
    <xf numFmtId="37" fontId="44" fillId="0" borderId="45" xfId="0" applyNumberFormat="1" applyFont="1" applyFill="1" applyBorder="1" applyAlignment="1">
      <alignment/>
    </xf>
    <xf numFmtId="37" fontId="21" fillId="0" borderId="45" xfId="0" applyNumberFormat="1" applyFont="1" applyFill="1" applyBorder="1" applyAlignment="1" applyProtection="1">
      <alignment/>
      <protection locked="0"/>
    </xf>
    <xf numFmtId="37" fontId="44" fillId="0" borderId="45" xfId="0" applyNumberFormat="1" applyFont="1" applyFill="1" applyBorder="1" applyAlignment="1" applyProtection="1">
      <alignment/>
      <protection locked="0"/>
    </xf>
    <xf numFmtId="5" fontId="43" fillId="0" borderId="45" xfId="0" applyNumberFormat="1" applyFont="1" applyBorder="1" applyAlignment="1">
      <alignment/>
    </xf>
    <xf numFmtId="5" fontId="43" fillId="0" borderId="46" xfId="0" applyNumberFormat="1" applyFont="1" applyBorder="1" applyAlignment="1">
      <alignment/>
    </xf>
    <xf numFmtId="5" fontId="43" fillId="0" borderId="47" xfId="0" applyNumberFormat="1" applyFont="1" applyBorder="1" applyAlignment="1">
      <alignment/>
    </xf>
    <xf numFmtId="0" fontId="43" fillId="0" borderId="23" xfId="0" applyFont="1" applyBorder="1" applyAlignment="1">
      <alignment/>
    </xf>
    <xf numFmtId="37" fontId="21" fillId="0" borderId="23" xfId="0" applyNumberFormat="1" applyFont="1" applyFill="1" applyBorder="1" applyAlignment="1">
      <alignment/>
    </xf>
    <xf numFmtId="169" fontId="43" fillId="0" borderId="23" xfId="0" applyNumberFormat="1" applyFont="1" applyBorder="1" applyAlignment="1">
      <alignment/>
    </xf>
    <xf numFmtId="5" fontId="43" fillId="0" borderId="23" xfId="0" applyNumberFormat="1" applyFont="1" applyBorder="1" applyAlignment="1">
      <alignment/>
    </xf>
    <xf numFmtId="0" fontId="19" fillId="0" borderId="48" xfId="0" applyFont="1" applyBorder="1" applyAlignment="1">
      <alignment horizontal="center"/>
    </xf>
    <xf numFmtId="166" fontId="43" fillId="0" borderId="45" xfId="0" applyNumberFormat="1" applyFont="1" applyBorder="1" applyAlignment="1">
      <alignment/>
    </xf>
    <xf numFmtId="5" fontId="43" fillId="0" borderId="45" xfId="0" applyNumberFormat="1" applyFont="1" applyFill="1" applyBorder="1" applyAlignment="1">
      <alignment/>
    </xf>
    <xf numFmtId="5" fontId="43" fillId="0" borderId="47" xfId="0" applyNumberFormat="1" applyFont="1" applyFill="1" applyBorder="1" applyAlignment="1">
      <alignment/>
    </xf>
    <xf numFmtId="168" fontId="19" fillId="0" borderId="25" xfId="0" applyNumberFormat="1" applyFont="1" applyBorder="1" applyAlignment="1">
      <alignment horizontal="left"/>
    </xf>
    <xf numFmtId="166" fontId="43" fillId="0" borderId="23" xfId="0" applyNumberFormat="1" applyFont="1" applyBorder="1" applyAlignment="1">
      <alignment/>
    </xf>
    <xf numFmtId="0" fontId="19" fillId="0" borderId="23" xfId="0" applyFont="1" applyBorder="1" applyAlignment="1">
      <alignment/>
    </xf>
    <xf numFmtId="168" fontId="19" fillId="0" borderId="48" xfId="0" applyNumberFormat="1" applyFont="1" applyBorder="1" applyAlignment="1">
      <alignment horizontal="left"/>
    </xf>
    <xf numFmtId="168" fontId="19" fillId="0" borderId="25" xfId="0" applyNumberFormat="1" applyFont="1" applyFill="1" applyBorder="1" applyAlignment="1">
      <alignment horizontal="left"/>
    </xf>
    <xf numFmtId="166" fontId="43" fillId="0" borderId="23" xfId="0" applyNumberFormat="1" applyFont="1" applyFill="1" applyBorder="1" applyAlignment="1" applyProtection="1">
      <alignment/>
      <protection locked="0"/>
    </xf>
    <xf numFmtId="5" fontId="43" fillId="0" borderId="30" xfId="0" applyNumberFormat="1" applyFont="1" applyFill="1" applyBorder="1" applyAlignment="1">
      <alignment/>
    </xf>
    <xf numFmtId="0" fontId="19" fillId="0" borderId="48" xfId="0" applyFont="1" applyFill="1" applyBorder="1" applyAlignment="1">
      <alignment horizontal="left"/>
    </xf>
    <xf numFmtId="166" fontId="43" fillId="0" borderId="45" xfId="0" applyNumberFormat="1" applyFont="1" applyFill="1" applyBorder="1" applyAlignment="1">
      <alignment/>
    </xf>
    <xf numFmtId="5" fontId="43" fillId="0" borderId="46" xfId="0" applyNumberFormat="1" applyFont="1" applyFill="1" applyBorder="1" applyAlignment="1">
      <alignment/>
    </xf>
    <xf numFmtId="164" fontId="44" fillId="0" borderId="23" xfId="0" applyNumberFormat="1" applyFont="1" applyFill="1" applyBorder="1" applyAlignment="1" applyProtection="1">
      <alignment/>
      <protection locked="0"/>
    </xf>
    <xf numFmtId="0" fontId="21" fillId="0" borderId="45" xfId="0" applyFont="1" applyFill="1" applyBorder="1" applyAlignment="1" applyProtection="1">
      <alignment/>
      <protection locked="0"/>
    </xf>
    <xf numFmtId="0" fontId="44" fillId="0" borderId="45" xfId="0" applyFont="1" applyFill="1" applyBorder="1" applyAlignment="1" applyProtection="1">
      <alignment/>
      <protection locked="0"/>
    </xf>
    <xf numFmtId="5" fontId="44" fillId="0" borderId="45" xfId="0" applyNumberFormat="1" applyFont="1" applyBorder="1" applyAlignment="1">
      <alignment/>
    </xf>
    <xf numFmtId="5" fontId="44" fillId="0" borderId="46" xfId="0" applyNumberFormat="1" applyFont="1" applyBorder="1" applyAlignment="1">
      <alignment/>
    </xf>
    <xf numFmtId="5" fontId="44" fillId="0" borderId="47" xfId="0" applyNumberFormat="1" applyFont="1" applyBorder="1" applyAlignment="1">
      <alignment/>
    </xf>
    <xf numFmtId="0" fontId="43" fillId="0" borderId="45" xfId="0" applyFont="1" applyBorder="1" applyAlignment="1">
      <alignment/>
    </xf>
    <xf numFmtId="37" fontId="21" fillId="0" borderId="45" xfId="0" applyNumberFormat="1" applyFont="1" applyFill="1" applyBorder="1" applyAlignment="1">
      <alignment/>
    </xf>
    <xf numFmtId="0" fontId="45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99"/>
  <sheetViews>
    <sheetView tabSelected="1" view="pageBreakPreview" zoomScale="55" zoomScaleNormal="75" zoomScaleSheetLayoutView="55" zoomScalePageLayoutView="5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8.28125" style="0" customWidth="1"/>
    <col min="2" max="2" width="40.7109375" style="0" customWidth="1"/>
    <col min="3" max="10" width="10.7109375" style="0" customWidth="1"/>
    <col min="11" max="11" width="0.71875" style="0" customWidth="1"/>
    <col min="12" max="20" width="10.7109375" style="0" customWidth="1"/>
    <col min="21" max="21" width="0.71875" style="0" customWidth="1"/>
    <col min="22" max="27" width="14.7109375" style="0" customWidth="1"/>
    <col min="28" max="28" width="14.7109375" style="89" customWidth="1"/>
    <col min="29" max="30" width="14.7109375" style="0" customWidth="1"/>
  </cols>
  <sheetData>
    <row r="1" spans="1:30" ht="15">
      <c r="A1" s="1"/>
      <c r="B1" s="2"/>
      <c r="C1" s="3" t="s">
        <v>239</v>
      </c>
      <c r="D1" s="4" t="s">
        <v>240</v>
      </c>
      <c r="E1" s="4" t="s">
        <v>241</v>
      </c>
      <c r="F1" s="3" t="s">
        <v>242</v>
      </c>
      <c r="G1" s="4" t="s">
        <v>243</v>
      </c>
      <c r="H1" s="3" t="s">
        <v>244</v>
      </c>
      <c r="I1" s="3" t="s">
        <v>245</v>
      </c>
      <c r="J1" s="3" t="s">
        <v>246</v>
      </c>
      <c r="K1" s="5"/>
      <c r="L1" s="6" t="s">
        <v>247</v>
      </c>
      <c r="M1" s="7" t="s">
        <v>248</v>
      </c>
      <c r="N1" s="136" t="s">
        <v>249</v>
      </c>
      <c r="O1" s="6" t="s">
        <v>250</v>
      </c>
      <c r="P1" s="7" t="s">
        <v>251</v>
      </c>
      <c r="Q1" s="136" t="s">
        <v>252</v>
      </c>
      <c r="R1" s="136" t="s">
        <v>253</v>
      </c>
      <c r="S1" s="136" t="s">
        <v>254</v>
      </c>
      <c r="T1" s="136" t="s">
        <v>255</v>
      </c>
      <c r="U1" s="5"/>
      <c r="V1" s="6" t="s">
        <v>256</v>
      </c>
      <c r="W1" s="7" t="s">
        <v>257</v>
      </c>
      <c r="X1" s="136" t="s">
        <v>258</v>
      </c>
      <c r="Y1" s="6" t="s">
        <v>259</v>
      </c>
      <c r="Z1" s="7" t="s">
        <v>260</v>
      </c>
      <c r="AA1" s="136" t="s">
        <v>261</v>
      </c>
      <c r="AB1" s="136" t="s">
        <v>262</v>
      </c>
      <c r="AC1" s="136" t="s">
        <v>263</v>
      </c>
      <c r="AD1" s="137" t="s">
        <v>264</v>
      </c>
    </row>
    <row r="2" spans="1:30" ht="15">
      <c r="A2" s="8"/>
      <c r="B2" s="127"/>
      <c r="C2" s="128"/>
      <c r="D2" s="129" t="s">
        <v>0</v>
      </c>
      <c r="E2" s="129"/>
      <c r="F2" s="128"/>
      <c r="G2" s="129"/>
      <c r="H2" s="128"/>
      <c r="I2" s="128"/>
      <c r="J2" s="128"/>
      <c r="K2" s="130"/>
      <c r="L2" s="131"/>
      <c r="M2" s="132"/>
      <c r="N2" s="132" t="s">
        <v>278</v>
      </c>
      <c r="O2" s="131"/>
      <c r="P2" s="132"/>
      <c r="Q2" s="132" t="s">
        <v>279</v>
      </c>
      <c r="R2" s="20"/>
      <c r="S2" s="20"/>
      <c r="T2" s="20"/>
      <c r="U2" s="130"/>
      <c r="V2" s="131" t="s">
        <v>280</v>
      </c>
      <c r="W2" s="132" t="s">
        <v>281</v>
      </c>
      <c r="X2" s="132" t="s">
        <v>282</v>
      </c>
      <c r="Y2" s="131" t="s">
        <v>284</v>
      </c>
      <c r="Z2" s="132" t="s">
        <v>285</v>
      </c>
      <c r="AA2" s="132" t="s">
        <v>283</v>
      </c>
      <c r="AB2" s="159" t="s">
        <v>286</v>
      </c>
      <c r="AC2" s="132" t="s">
        <v>287</v>
      </c>
      <c r="AD2" s="160" t="s">
        <v>294</v>
      </c>
    </row>
    <row r="3" spans="1:30" ht="15">
      <c r="A3" s="8"/>
      <c r="B3" s="127"/>
      <c r="C3" s="128"/>
      <c r="D3" s="129" t="s">
        <v>214</v>
      </c>
      <c r="E3" s="129" t="s">
        <v>213</v>
      </c>
      <c r="F3" s="128"/>
      <c r="G3" s="129" t="s">
        <v>2</v>
      </c>
      <c r="H3" s="128"/>
      <c r="I3" s="128"/>
      <c r="J3" s="128"/>
      <c r="K3" s="130"/>
      <c r="L3" s="131"/>
      <c r="M3" s="132"/>
      <c r="N3" s="133"/>
      <c r="O3" s="131"/>
      <c r="P3" s="132"/>
      <c r="Q3" s="133"/>
      <c r="R3" s="133"/>
      <c r="S3" s="133"/>
      <c r="T3" s="133"/>
      <c r="U3" s="130"/>
      <c r="V3" s="131"/>
      <c r="W3" s="132"/>
      <c r="X3" s="133"/>
      <c r="Y3" s="131"/>
      <c r="Z3" s="132"/>
      <c r="AA3" s="133"/>
      <c r="AB3" s="134"/>
      <c r="AC3" s="133"/>
      <c r="AD3" s="135"/>
    </row>
    <row r="4" spans="1:30" ht="15">
      <c r="A4" s="8"/>
      <c r="B4" s="127"/>
      <c r="C4" s="128"/>
      <c r="D4" s="129" t="s">
        <v>226</v>
      </c>
      <c r="E4" s="129" t="s">
        <v>4</v>
      </c>
      <c r="F4" s="131" t="s">
        <v>1</v>
      </c>
      <c r="G4" s="129" t="s">
        <v>7</v>
      </c>
      <c r="H4" s="128"/>
      <c r="I4" s="128"/>
      <c r="J4" s="128"/>
      <c r="K4" s="130"/>
      <c r="L4" s="131" t="s">
        <v>0</v>
      </c>
      <c r="M4" s="132" t="s">
        <v>213</v>
      </c>
      <c r="N4" s="133"/>
      <c r="O4" s="131" t="s">
        <v>1</v>
      </c>
      <c r="P4" s="132" t="s">
        <v>2</v>
      </c>
      <c r="Q4" s="133"/>
      <c r="R4" s="133"/>
      <c r="S4" s="133"/>
      <c r="T4" s="133"/>
      <c r="U4" s="130"/>
      <c r="V4" s="131" t="s">
        <v>0</v>
      </c>
      <c r="W4" s="132" t="s">
        <v>213</v>
      </c>
      <c r="X4" s="133"/>
      <c r="Y4" s="131" t="s">
        <v>1</v>
      </c>
      <c r="Z4" s="132" t="s">
        <v>2</v>
      </c>
      <c r="AA4" s="133"/>
      <c r="AB4" s="134"/>
      <c r="AC4" s="133"/>
      <c r="AD4" s="135"/>
    </row>
    <row r="5" spans="1:30" ht="15">
      <c r="A5" s="8"/>
      <c r="B5" s="9"/>
      <c r="C5" s="10"/>
      <c r="D5" s="10" t="s">
        <v>227</v>
      </c>
      <c r="E5" s="10" t="s">
        <v>3</v>
      </c>
      <c r="F5" s="12" t="s">
        <v>6</v>
      </c>
      <c r="G5" s="10" t="s">
        <v>3</v>
      </c>
      <c r="H5" s="10"/>
      <c r="I5" s="10"/>
      <c r="J5" s="10"/>
      <c r="K5" s="11"/>
      <c r="L5" s="12" t="s">
        <v>214</v>
      </c>
      <c r="M5" s="12" t="s">
        <v>4</v>
      </c>
      <c r="N5" s="10" t="s">
        <v>5</v>
      </c>
      <c r="O5" s="12" t="s">
        <v>6</v>
      </c>
      <c r="P5" s="12" t="s">
        <v>7</v>
      </c>
      <c r="Q5" s="10" t="s">
        <v>5</v>
      </c>
      <c r="R5" s="10" t="s">
        <v>5</v>
      </c>
      <c r="S5" s="10" t="s">
        <v>5</v>
      </c>
      <c r="T5" s="10" t="s">
        <v>5</v>
      </c>
      <c r="U5" s="11"/>
      <c r="V5" s="12" t="s">
        <v>214</v>
      </c>
      <c r="W5" s="12" t="s">
        <v>4</v>
      </c>
      <c r="X5" s="10" t="s">
        <v>5</v>
      </c>
      <c r="Y5" s="12" t="s">
        <v>6</v>
      </c>
      <c r="Z5" s="12" t="s">
        <v>7</v>
      </c>
      <c r="AA5" s="10" t="s">
        <v>5</v>
      </c>
      <c r="AB5" s="81" t="s">
        <v>5</v>
      </c>
      <c r="AC5" s="10" t="s">
        <v>5</v>
      </c>
      <c r="AD5" s="111" t="s">
        <v>5</v>
      </c>
    </row>
    <row r="6" spans="1:30" ht="15">
      <c r="A6" s="13" t="s">
        <v>8</v>
      </c>
      <c r="B6" s="14"/>
      <c r="C6" s="10" t="s">
        <v>9</v>
      </c>
      <c r="D6" s="10" t="s">
        <v>10</v>
      </c>
      <c r="E6" s="10" t="s">
        <v>10</v>
      </c>
      <c r="F6" s="15" t="s">
        <v>11</v>
      </c>
      <c r="G6" s="15" t="s">
        <v>11</v>
      </c>
      <c r="H6" s="10" t="s">
        <v>12</v>
      </c>
      <c r="I6" s="10" t="s">
        <v>207</v>
      </c>
      <c r="J6" s="10" t="s">
        <v>208</v>
      </c>
      <c r="K6" s="11"/>
      <c r="L6" s="10" t="s">
        <v>10</v>
      </c>
      <c r="M6" s="10" t="s">
        <v>10</v>
      </c>
      <c r="N6" s="10" t="s">
        <v>10</v>
      </c>
      <c r="O6" s="15" t="s">
        <v>11</v>
      </c>
      <c r="P6" s="15" t="s">
        <v>11</v>
      </c>
      <c r="Q6" s="15" t="s">
        <v>11</v>
      </c>
      <c r="R6" s="10" t="s">
        <v>12</v>
      </c>
      <c r="S6" s="15" t="s">
        <v>207</v>
      </c>
      <c r="T6" s="10" t="s">
        <v>208</v>
      </c>
      <c r="U6" s="16"/>
      <c r="V6" s="10" t="s">
        <v>10</v>
      </c>
      <c r="W6" s="10" t="s">
        <v>10</v>
      </c>
      <c r="X6" s="10" t="s">
        <v>10</v>
      </c>
      <c r="Y6" s="15" t="s">
        <v>11</v>
      </c>
      <c r="Z6" s="15" t="s">
        <v>11</v>
      </c>
      <c r="AA6" s="15" t="s">
        <v>11</v>
      </c>
      <c r="AB6" s="81" t="s">
        <v>12</v>
      </c>
      <c r="AC6" s="15" t="s">
        <v>207</v>
      </c>
      <c r="AD6" s="112" t="s">
        <v>208</v>
      </c>
    </row>
    <row r="7" spans="1:30" ht="15">
      <c r="A7" s="17" t="s">
        <v>13</v>
      </c>
      <c r="B7" s="18" t="s">
        <v>14</v>
      </c>
      <c r="C7" s="19" t="s">
        <v>15</v>
      </c>
      <c r="D7" s="19" t="s">
        <v>15</v>
      </c>
      <c r="E7" s="19" t="s">
        <v>15</v>
      </c>
      <c r="F7" s="19" t="s">
        <v>15</v>
      </c>
      <c r="G7" s="19" t="s">
        <v>15</v>
      </c>
      <c r="H7" s="19" t="s">
        <v>15</v>
      </c>
      <c r="I7" s="19" t="s">
        <v>15</v>
      </c>
      <c r="J7" s="19" t="s">
        <v>15</v>
      </c>
      <c r="K7" s="16"/>
      <c r="L7" s="20" t="s">
        <v>16</v>
      </c>
      <c r="M7" s="20" t="s">
        <v>16</v>
      </c>
      <c r="N7" s="20" t="s">
        <v>16</v>
      </c>
      <c r="O7" s="20" t="s">
        <v>16</v>
      </c>
      <c r="P7" s="20" t="s">
        <v>16</v>
      </c>
      <c r="Q7" s="20" t="s">
        <v>16</v>
      </c>
      <c r="R7" s="20" t="s">
        <v>16</v>
      </c>
      <c r="S7" s="20" t="s">
        <v>16</v>
      </c>
      <c r="T7" s="20" t="s">
        <v>16</v>
      </c>
      <c r="U7" s="16"/>
      <c r="V7" s="19" t="s">
        <v>17</v>
      </c>
      <c r="W7" s="19" t="s">
        <v>17</v>
      </c>
      <c r="X7" s="19" t="s">
        <v>17</v>
      </c>
      <c r="Y7" s="19" t="s">
        <v>17</v>
      </c>
      <c r="Z7" s="19" t="s">
        <v>17</v>
      </c>
      <c r="AA7" s="19" t="s">
        <v>17</v>
      </c>
      <c r="AB7" s="82" t="s">
        <v>17</v>
      </c>
      <c r="AC7" s="19" t="s">
        <v>17</v>
      </c>
      <c r="AD7" s="113" t="s">
        <v>17</v>
      </c>
    </row>
    <row r="8" spans="1:30" ht="3" customHeight="1" thickBot="1">
      <c r="A8" s="167" t="s">
        <v>18</v>
      </c>
      <c r="B8" s="168" t="s">
        <v>18</v>
      </c>
      <c r="C8" s="169" t="s">
        <v>18</v>
      </c>
      <c r="D8" s="169" t="s">
        <v>18</v>
      </c>
      <c r="E8" s="169" t="s">
        <v>18</v>
      </c>
      <c r="F8" s="169"/>
      <c r="G8" s="169" t="s">
        <v>18</v>
      </c>
      <c r="H8" s="169" t="s">
        <v>18</v>
      </c>
      <c r="I8" s="169"/>
      <c r="J8" s="169"/>
      <c r="K8" s="119"/>
      <c r="L8" s="169" t="s">
        <v>18</v>
      </c>
      <c r="M8" s="169"/>
      <c r="N8" s="169" t="s">
        <v>18</v>
      </c>
      <c r="O8" s="169" t="s">
        <v>18</v>
      </c>
      <c r="P8" s="169" t="s">
        <v>18</v>
      </c>
      <c r="Q8" s="169" t="s">
        <v>18</v>
      </c>
      <c r="R8" s="169" t="s">
        <v>18</v>
      </c>
      <c r="S8" s="169"/>
      <c r="T8" s="169"/>
      <c r="U8" s="119"/>
      <c r="V8" s="169" t="s">
        <v>18</v>
      </c>
      <c r="W8" s="169" t="s">
        <v>18</v>
      </c>
      <c r="X8" s="169" t="s">
        <v>18</v>
      </c>
      <c r="Y8" s="169" t="s">
        <v>18</v>
      </c>
      <c r="Z8" s="169" t="s">
        <v>18</v>
      </c>
      <c r="AA8" s="169" t="s">
        <v>18</v>
      </c>
      <c r="AB8" s="170" t="s">
        <v>18</v>
      </c>
      <c r="AC8" s="169"/>
      <c r="AD8" s="171"/>
    </row>
    <row r="9" spans="1:30" ht="15">
      <c r="A9" s="172" t="s">
        <v>19</v>
      </c>
      <c r="B9" s="173"/>
      <c r="C9" s="174"/>
      <c r="D9" s="174"/>
      <c r="E9" s="174"/>
      <c r="F9" s="174"/>
      <c r="G9" s="174"/>
      <c r="H9" s="174"/>
      <c r="I9" s="174"/>
      <c r="J9" s="174"/>
      <c r="K9" s="175"/>
      <c r="L9" s="176"/>
      <c r="M9" s="176"/>
      <c r="N9" s="176"/>
      <c r="O9" s="177"/>
      <c r="P9" s="177"/>
      <c r="Q9" s="176"/>
      <c r="R9" s="176"/>
      <c r="S9" s="176"/>
      <c r="T9" s="176"/>
      <c r="U9" s="175"/>
      <c r="V9" s="176"/>
      <c r="W9" s="176"/>
      <c r="X9" s="176"/>
      <c r="Y9" s="176"/>
      <c r="Z9" s="176"/>
      <c r="AA9" s="176"/>
      <c r="AB9" s="178"/>
      <c r="AC9" s="176"/>
      <c r="AD9" s="179"/>
    </row>
    <row r="10" spans="1:30" ht="15">
      <c r="A10" s="21">
        <v>1011</v>
      </c>
      <c r="B10" s="22" t="s">
        <v>20</v>
      </c>
      <c r="C10" s="23">
        <v>380</v>
      </c>
      <c r="D10" s="23">
        <v>390</v>
      </c>
      <c r="E10" s="24">
        <v>280</v>
      </c>
      <c r="F10" s="24">
        <v>280</v>
      </c>
      <c r="G10" s="24">
        <v>280</v>
      </c>
      <c r="H10" s="24">
        <v>280</v>
      </c>
      <c r="I10" s="24">
        <v>280</v>
      </c>
      <c r="J10" s="24">
        <v>280</v>
      </c>
      <c r="K10" s="16"/>
      <c r="L10" s="92">
        <v>152924</v>
      </c>
      <c r="M10" s="92">
        <v>76462</v>
      </c>
      <c r="N10" s="92">
        <f>SUM(L10:M10)</f>
        <v>229386</v>
      </c>
      <c r="O10" s="26">
        <v>60050</v>
      </c>
      <c r="P10" s="26">
        <v>180148</v>
      </c>
      <c r="Q10" s="92">
        <v>240198</v>
      </c>
      <c r="R10" s="92">
        <v>257332</v>
      </c>
      <c r="S10" s="92">
        <v>271532</v>
      </c>
      <c r="T10" s="92">
        <v>285148</v>
      </c>
      <c r="U10" s="16"/>
      <c r="V10" s="28">
        <f aca="true" t="shared" si="0" ref="V10:V44">L10*D10</f>
        <v>59640360</v>
      </c>
      <c r="W10" s="28">
        <f aca="true" t="shared" si="1" ref="W10:W44">M10*E10</f>
        <v>21409360</v>
      </c>
      <c r="X10" s="28">
        <f aca="true" t="shared" si="2" ref="X10:X43">V10+W10</f>
        <v>81049720</v>
      </c>
      <c r="Y10" s="28">
        <f aca="true" t="shared" si="3" ref="Y10:Y44">O10*F10</f>
        <v>16814000</v>
      </c>
      <c r="Z10" s="28">
        <f aca="true" t="shared" si="4" ref="Z10:Z44">P10*G10</f>
        <v>50441440</v>
      </c>
      <c r="AA10" s="28">
        <f aca="true" t="shared" si="5" ref="AA10:AA43">SUM(Y10:Z10)</f>
        <v>67255440</v>
      </c>
      <c r="AB10" s="83">
        <f aca="true" t="shared" si="6" ref="AB10:AB44">H10*R10</f>
        <v>72052960</v>
      </c>
      <c r="AC10" s="83">
        <f aca="true" t="shared" si="7" ref="AC10:AC44">I10*S10</f>
        <v>76028960</v>
      </c>
      <c r="AD10" s="108">
        <f aca="true" t="shared" si="8" ref="AD10:AD44">J10*T10</f>
        <v>79841440</v>
      </c>
    </row>
    <row r="11" spans="1:30" ht="15">
      <c r="A11" s="21">
        <v>1111</v>
      </c>
      <c r="B11" s="22" t="s">
        <v>21</v>
      </c>
      <c r="C11" s="23">
        <v>620</v>
      </c>
      <c r="D11" s="23">
        <v>620</v>
      </c>
      <c r="E11" s="24">
        <v>600</v>
      </c>
      <c r="F11" s="24">
        <v>600</v>
      </c>
      <c r="G11" s="24">
        <v>600</v>
      </c>
      <c r="H11" s="24">
        <v>600</v>
      </c>
      <c r="I11" s="24">
        <v>600</v>
      </c>
      <c r="J11" s="24">
        <v>600</v>
      </c>
      <c r="K11" s="16"/>
      <c r="L11" s="92">
        <v>151858</v>
      </c>
      <c r="M11" s="92">
        <v>75929</v>
      </c>
      <c r="N11" s="92">
        <f aca="true" t="shared" si="9" ref="N11:N44">SUM(L11:M11)</f>
        <v>227787</v>
      </c>
      <c r="O11" s="26">
        <v>59631</v>
      </c>
      <c r="P11" s="26">
        <v>178893</v>
      </c>
      <c r="Q11" s="92">
        <v>238524</v>
      </c>
      <c r="R11" s="92">
        <v>255539</v>
      </c>
      <c r="S11" s="92">
        <v>269639</v>
      </c>
      <c r="T11" s="92">
        <v>283160</v>
      </c>
      <c r="U11" s="16"/>
      <c r="V11" s="28">
        <f t="shared" si="0"/>
        <v>94151960</v>
      </c>
      <c r="W11" s="28">
        <f t="shared" si="1"/>
        <v>45557400</v>
      </c>
      <c r="X11" s="28">
        <f t="shared" si="2"/>
        <v>139709360</v>
      </c>
      <c r="Y11" s="28">
        <f t="shared" si="3"/>
        <v>35778600</v>
      </c>
      <c r="Z11" s="28">
        <f t="shared" si="4"/>
        <v>107335800</v>
      </c>
      <c r="AA11" s="28">
        <f t="shared" si="5"/>
        <v>143114400</v>
      </c>
      <c r="AB11" s="83">
        <f t="shared" si="6"/>
        <v>153323400</v>
      </c>
      <c r="AC11" s="83">
        <f t="shared" si="7"/>
        <v>161783400</v>
      </c>
      <c r="AD11" s="108">
        <f t="shared" si="8"/>
        <v>169896000</v>
      </c>
    </row>
    <row r="12" spans="1:30" ht="15">
      <c r="A12" s="21">
        <v>1311</v>
      </c>
      <c r="B12" s="22" t="s">
        <v>22</v>
      </c>
      <c r="C12" s="23">
        <v>250</v>
      </c>
      <c r="D12" s="23">
        <v>250</v>
      </c>
      <c r="E12" s="24">
        <v>720</v>
      </c>
      <c r="F12" s="24">
        <v>720</v>
      </c>
      <c r="G12" s="24">
        <v>720</v>
      </c>
      <c r="H12" s="24">
        <v>720</v>
      </c>
      <c r="I12" s="24">
        <v>720</v>
      </c>
      <c r="J12" s="24">
        <v>720</v>
      </c>
      <c r="K12" s="16"/>
      <c r="L12" s="92">
        <v>152924</v>
      </c>
      <c r="M12" s="92">
        <v>76462</v>
      </c>
      <c r="N12" s="92">
        <f t="shared" si="9"/>
        <v>229386</v>
      </c>
      <c r="O12" s="26">
        <v>60050</v>
      </c>
      <c r="P12" s="26">
        <v>180148</v>
      </c>
      <c r="Q12" s="92">
        <v>240198</v>
      </c>
      <c r="R12" s="92">
        <v>257332</v>
      </c>
      <c r="S12" s="92">
        <v>271532</v>
      </c>
      <c r="T12" s="92">
        <v>285148</v>
      </c>
      <c r="U12" s="16"/>
      <c r="V12" s="28">
        <f t="shared" si="0"/>
        <v>38231000</v>
      </c>
      <c r="W12" s="28">
        <f t="shared" si="1"/>
        <v>55052640</v>
      </c>
      <c r="X12" s="28">
        <f t="shared" si="2"/>
        <v>93283640</v>
      </c>
      <c r="Y12" s="28">
        <f t="shared" si="3"/>
        <v>43236000</v>
      </c>
      <c r="Z12" s="28">
        <f t="shared" si="4"/>
        <v>129706560</v>
      </c>
      <c r="AA12" s="28">
        <f t="shared" si="5"/>
        <v>172942560</v>
      </c>
      <c r="AB12" s="83">
        <f t="shared" si="6"/>
        <v>185279040</v>
      </c>
      <c r="AC12" s="83">
        <f t="shared" si="7"/>
        <v>195503040</v>
      </c>
      <c r="AD12" s="108">
        <f t="shared" si="8"/>
        <v>205306560</v>
      </c>
    </row>
    <row r="13" spans="1:30" ht="15">
      <c r="A13" s="21">
        <v>1012</v>
      </c>
      <c r="B13" s="22" t="s">
        <v>23</v>
      </c>
      <c r="C13" s="23">
        <v>250</v>
      </c>
      <c r="D13" s="23">
        <v>250</v>
      </c>
      <c r="E13" s="24">
        <v>180</v>
      </c>
      <c r="F13" s="24">
        <v>180</v>
      </c>
      <c r="G13" s="24">
        <v>180</v>
      </c>
      <c r="H13" s="24">
        <v>180</v>
      </c>
      <c r="I13" s="24">
        <v>180</v>
      </c>
      <c r="J13" s="24">
        <v>180</v>
      </c>
      <c r="K13" s="16"/>
      <c r="L13" s="92">
        <v>10345</v>
      </c>
      <c r="M13" s="92">
        <v>5172</v>
      </c>
      <c r="N13" s="92">
        <f t="shared" si="9"/>
        <v>15517</v>
      </c>
      <c r="O13" s="26">
        <v>3869</v>
      </c>
      <c r="P13" s="26">
        <v>11607</v>
      </c>
      <c r="Q13" s="92">
        <v>15476</v>
      </c>
      <c r="R13" s="92">
        <v>15428</v>
      </c>
      <c r="S13" s="92">
        <v>15736</v>
      </c>
      <c r="T13" s="92">
        <v>16051</v>
      </c>
      <c r="U13" s="16"/>
      <c r="V13" s="28">
        <f t="shared" si="0"/>
        <v>2586250</v>
      </c>
      <c r="W13" s="28">
        <f t="shared" si="1"/>
        <v>930960</v>
      </c>
      <c r="X13" s="28">
        <f t="shared" si="2"/>
        <v>3517210</v>
      </c>
      <c r="Y13" s="28">
        <f t="shared" si="3"/>
        <v>696420</v>
      </c>
      <c r="Z13" s="28">
        <f t="shared" si="4"/>
        <v>2089260</v>
      </c>
      <c r="AA13" s="28">
        <f t="shared" si="5"/>
        <v>2785680</v>
      </c>
      <c r="AB13" s="83">
        <f t="shared" si="6"/>
        <v>2777040</v>
      </c>
      <c r="AC13" s="83">
        <f t="shared" si="7"/>
        <v>2832480</v>
      </c>
      <c r="AD13" s="108">
        <f t="shared" si="8"/>
        <v>2889180</v>
      </c>
    </row>
    <row r="14" spans="1:30" ht="15">
      <c r="A14" s="21">
        <v>1112</v>
      </c>
      <c r="B14" s="22" t="s">
        <v>24</v>
      </c>
      <c r="C14" s="23">
        <v>120</v>
      </c>
      <c r="D14" s="23">
        <v>120</v>
      </c>
      <c r="E14" s="24">
        <v>120</v>
      </c>
      <c r="F14" s="24">
        <v>120</v>
      </c>
      <c r="G14" s="24">
        <v>120</v>
      </c>
      <c r="H14" s="24">
        <v>120</v>
      </c>
      <c r="I14" s="24">
        <v>120</v>
      </c>
      <c r="J14" s="24">
        <v>120</v>
      </c>
      <c r="K14" s="16"/>
      <c r="L14" s="92">
        <v>10345</v>
      </c>
      <c r="M14" s="92">
        <v>5172</v>
      </c>
      <c r="N14" s="92">
        <f t="shared" si="9"/>
        <v>15517</v>
      </c>
      <c r="O14" s="26">
        <v>3869</v>
      </c>
      <c r="P14" s="26">
        <v>11607</v>
      </c>
      <c r="Q14" s="92">
        <v>15476</v>
      </c>
      <c r="R14" s="92">
        <v>15428</v>
      </c>
      <c r="S14" s="92">
        <v>15736</v>
      </c>
      <c r="T14" s="92">
        <v>16051</v>
      </c>
      <c r="U14" s="16"/>
      <c r="V14" s="28">
        <f t="shared" si="0"/>
        <v>1241400</v>
      </c>
      <c r="W14" s="28">
        <f t="shared" si="1"/>
        <v>620640</v>
      </c>
      <c r="X14" s="28">
        <f t="shared" si="2"/>
        <v>1862040</v>
      </c>
      <c r="Y14" s="28">
        <f t="shared" si="3"/>
        <v>464280</v>
      </c>
      <c r="Z14" s="28">
        <f t="shared" si="4"/>
        <v>1392840</v>
      </c>
      <c r="AA14" s="28">
        <f t="shared" si="5"/>
        <v>1857120</v>
      </c>
      <c r="AB14" s="83">
        <f t="shared" si="6"/>
        <v>1851360</v>
      </c>
      <c r="AC14" s="83">
        <f t="shared" si="7"/>
        <v>1888320</v>
      </c>
      <c r="AD14" s="108">
        <f t="shared" si="8"/>
        <v>1926120</v>
      </c>
    </row>
    <row r="15" spans="1:30" ht="15">
      <c r="A15" s="21">
        <v>1312</v>
      </c>
      <c r="B15" s="22" t="s">
        <v>25</v>
      </c>
      <c r="C15" s="23">
        <v>160</v>
      </c>
      <c r="D15" s="23">
        <v>160</v>
      </c>
      <c r="E15" s="24">
        <v>460</v>
      </c>
      <c r="F15" s="24">
        <v>460</v>
      </c>
      <c r="G15" s="24">
        <v>460</v>
      </c>
      <c r="H15" s="24">
        <v>460</v>
      </c>
      <c r="I15" s="24">
        <v>460</v>
      </c>
      <c r="J15" s="24">
        <v>460</v>
      </c>
      <c r="K15" s="16"/>
      <c r="L15" s="92">
        <v>10345</v>
      </c>
      <c r="M15" s="92">
        <v>5172</v>
      </c>
      <c r="N15" s="92">
        <f t="shared" si="9"/>
        <v>15517</v>
      </c>
      <c r="O15" s="26">
        <v>3869</v>
      </c>
      <c r="P15" s="26">
        <v>11607</v>
      </c>
      <c r="Q15" s="92">
        <v>15476</v>
      </c>
      <c r="R15" s="92">
        <v>15428</v>
      </c>
      <c r="S15" s="92">
        <v>15736</v>
      </c>
      <c r="T15" s="92">
        <v>16051</v>
      </c>
      <c r="U15" s="16"/>
      <c r="V15" s="28">
        <f t="shared" si="0"/>
        <v>1655200</v>
      </c>
      <c r="W15" s="28">
        <f t="shared" si="1"/>
        <v>2379120</v>
      </c>
      <c r="X15" s="28">
        <f t="shared" si="2"/>
        <v>4034320</v>
      </c>
      <c r="Y15" s="28">
        <f t="shared" si="3"/>
        <v>1779740</v>
      </c>
      <c r="Z15" s="28">
        <f t="shared" si="4"/>
        <v>5339220</v>
      </c>
      <c r="AA15" s="28">
        <f t="shared" si="5"/>
        <v>7118960</v>
      </c>
      <c r="AB15" s="83">
        <f t="shared" si="6"/>
        <v>7096880</v>
      </c>
      <c r="AC15" s="83">
        <f t="shared" si="7"/>
        <v>7238560</v>
      </c>
      <c r="AD15" s="108">
        <f t="shared" si="8"/>
        <v>7383460</v>
      </c>
    </row>
    <row r="16" spans="1:30" ht="15">
      <c r="A16" s="21">
        <v>1013</v>
      </c>
      <c r="B16" s="22" t="s">
        <v>26</v>
      </c>
      <c r="C16" s="23">
        <v>250</v>
      </c>
      <c r="D16" s="23">
        <v>250</v>
      </c>
      <c r="E16" s="24">
        <v>180</v>
      </c>
      <c r="F16" s="24">
        <v>180</v>
      </c>
      <c r="G16" s="24">
        <v>180</v>
      </c>
      <c r="H16" s="24">
        <v>180</v>
      </c>
      <c r="I16" s="24">
        <v>180</v>
      </c>
      <c r="J16" s="24">
        <v>180</v>
      </c>
      <c r="K16" s="16"/>
      <c r="L16" s="92">
        <v>345</v>
      </c>
      <c r="M16" s="92">
        <v>172</v>
      </c>
      <c r="N16" s="92">
        <f t="shared" si="9"/>
        <v>517</v>
      </c>
      <c r="O16" s="26">
        <v>128</v>
      </c>
      <c r="P16" s="26">
        <v>384</v>
      </c>
      <c r="Q16" s="92">
        <v>512</v>
      </c>
      <c r="R16" s="92">
        <v>507</v>
      </c>
      <c r="S16" s="92">
        <v>512</v>
      </c>
      <c r="T16" s="92">
        <v>518</v>
      </c>
      <c r="U16" s="16"/>
      <c r="V16" s="28">
        <f t="shared" si="0"/>
        <v>86250</v>
      </c>
      <c r="W16" s="28">
        <f t="shared" si="1"/>
        <v>30960</v>
      </c>
      <c r="X16" s="28">
        <f t="shared" si="2"/>
        <v>117210</v>
      </c>
      <c r="Y16" s="28">
        <f t="shared" si="3"/>
        <v>23040</v>
      </c>
      <c r="Z16" s="28">
        <f t="shared" si="4"/>
        <v>69120</v>
      </c>
      <c r="AA16" s="28">
        <f t="shared" si="5"/>
        <v>92160</v>
      </c>
      <c r="AB16" s="83">
        <f t="shared" si="6"/>
        <v>91260</v>
      </c>
      <c r="AC16" s="83">
        <f t="shared" si="7"/>
        <v>92160</v>
      </c>
      <c r="AD16" s="108">
        <f t="shared" si="8"/>
        <v>93240</v>
      </c>
    </row>
    <row r="17" spans="1:30" ht="15">
      <c r="A17" s="21">
        <v>1113</v>
      </c>
      <c r="B17" s="22" t="s">
        <v>27</v>
      </c>
      <c r="C17" s="23">
        <v>380</v>
      </c>
      <c r="D17" s="23">
        <v>380</v>
      </c>
      <c r="E17" s="24">
        <v>380</v>
      </c>
      <c r="F17" s="24">
        <v>380</v>
      </c>
      <c r="G17" s="24">
        <v>380</v>
      </c>
      <c r="H17" s="24">
        <v>380</v>
      </c>
      <c r="I17" s="24">
        <v>380</v>
      </c>
      <c r="J17" s="24">
        <v>380</v>
      </c>
      <c r="K17" s="16"/>
      <c r="L17" s="92">
        <v>345</v>
      </c>
      <c r="M17" s="92">
        <v>172</v>
      </c>
      <c r="N17" s="92">
        <f t="shared" si="9"/>
        <v>517</v>
      </c>
      <c r="O17" s="26">
        <v>128</v>
      </c>
      <c r="P17" s="26">
        <v>384</v>
      </c>
      <c r="Q17" s="92">
        <v>512</v>
      </c>
      <c r="R17" s="92">
        <v>507</v>
      </c>
      <c r="S17" s="92">
        <v>512</v>
      </c>
      <c r="T17" s="92">
        <v>518</v>
      </c>
      <c r="U17" s="16"/>
      <c r="V17" s="28">
        <f t="shared" si="0"/>
        <v>131100</v>
      </c>
      <c r="W17" s="28">
        <f t="shared" si="1"/>
        <v>65360</v>
      </c>
      <c r="X17" s="28">
        <f t="shared" si="2"/>
        <v>196460</v>
      </c>
      <c r="Y17" s="28">
        <f t="shared" si="3"/>
        <v>48640</v>
      </c>
      <c r="Z17" s="28">
        <f t="shared" si="4"/>
        <v>145920</v>
      </c>
      <c r="AA17" s="28">
        <f t="shared" si="5"/>
        <v>194560</v>
      </c>
      <c r="AB17" s="83">
        <f t="shared" si="6"/>
        <v>192660</v>
      </c>
      <c r="AC17" s="83">
        <f t="shared" si="7"/>
        <v>194560</v>
      </c>
      <c r="AD17" s="108">
        <f t="shared" si="8"/>
        <v>196840</v>
      </c>
    </row>
    <row r="18" spans="1:30" ht="15">
      <c r="A18" s="21">
        <v>1313</v>
      </c>
      <c r="B18" s="22" t="s">
        <v>28</v>
      </c>
      <c r="C18" s="23">
        <v>200</v>
      </c>
      <c r="D18" s="23">
        <v>200</v>
      </c>
      <c r="E18" s="24">
        <v>580</v>
      </c>
      <c r="F18" s="24">
        <v>580</v>
      </c>
      <c r="G18" s="24">
        <v>580</v>
      </c>
      <c r="H18" s="24">
        <v>580</v>
      </c>
      <c r="I18" s="24">
        <v>580</v>
      </c>
      <c r="J18" s="24">
        <v>580</v>
      </c>
      <c r="K18" s="16"/>
      <c r="L18" s="92">
        <v>345</v>
      </c>
      <c r="M18" s="92">
        <v>172</v>
      </c>
      <c r="N18" s="92">
        <f t="shared" si="9"/>
        <v>517</v>
      </c>
      <c r="O18" s="26">
        <v>128</v>
      </c>
      <c r="P18" s="26">
        <v>384</v>
      </c>
      <c r="Q18" s="92">
        <v>512</v>
      </c>
      <c r="R18" s="92">
        <v>507</v>
      </c>
      <c r="S18" s="92">
        <v>512</v>
      </c>
      <c r="T18" s="92">
        <v>518</v>
      </c>
      <c r="U18" s="16"/>
      <c r="V18" s="28">
        <f t="shared" si="0"/>
        <v>69000</v>
      </c>
      <c r="W18" s="28">
        <f t="shared" si="1"/>
        <v>99760</v>
      </c>
      <c r="X18" s="28">
        <f t="shared" si="2"/>
        <v>168760</v>
      </c>
      <c r="Y18" s="28">
        <f t="shared" si="3"/>
        <v>74240</v>
      </c>
      <c r="Z18" s="28">
        <f t="shared" si="4"/>
        <v>222720</v>
      </c>
      <c r="AA18" s="28">
        <f t="shared" si="5"/>
        <v>296960</v>
      </c>
      <c r="AB18" s="83">
        <f t="shared" si="6"/>
        <v>294060</v>
      </c>
      <c r="AC18" s="83">
        <f t="shared" si="7"/>
        <v>296960</v>
      </c>
      <c r="AD18" s="108">
        <f t="shared" si="8"/>
        <v>300440</v>
      </c>
    </row>
    <row r="19" spans="1:30" ht="15">
      <c r="A19" s="21">
        <v>1014</v>
      </c>
      <c r="B19" s="22" t="s">
        <v>29</v>
      </c>
      <c r="C19" s="23">
        <v>380</v>
      </c>
      <c r="D19" s="23">
        <v>390</v>
      </c>
      <c r="E19" s="24">
        <v>280</v>
      </c>
      <c r="F19" s="24">
        <v>280</v>
      </c>
      <c r="G19" s="24">
        <v>280</v>
      </c>
      <c r="H19" s="24">
        <v>280</v>
      </c>
      <c r="I19" s="24">
        <v>280</v>
      </c>
      <c r="J19" s="24">
        <v>280</v>
      </c>
      <c r="K19" s="16"/>
      <c r="L19" s="92">
        <v>356</v>
      </c>
      <c r="M19" s="92">
        <v>178</v>
      </c>
      <c r="N19" s="92">
        <f t="shared" si="9"/>
        <v>534</v>
      </c>
      <c r="O19" s="26">
        <v>132</v>
      </c>
      <c r="P19" s="26">
        <v>397</v>
      </c>
      <c r="Q19" s="92">
        <v>529</v>
      </c>
      <c r="R19" s="92">
        <v>524</v>
      </c>
      <c r="S19" s="92">
        <v>540</v>
      </c>
      <c r="T19" s="92">
        <v>556</v>
      </c>
      <c r="U19" s="16"/>
      <c r="V19" s="28">
        <f t="shared" si="0"/>
        <v>138840</v>
      </c>
      <c r="W19" s="28">
        <f t="shared" si="1"/>
        <v>49840</v>
      </c>
      <c r="X19" s="28">
        <f t="shared" si="2"/>
        <v>188680</v>
      </c>
      <c r="Y19" s="28">
        <f t="shared" si="3"/>
        <v>36960</v>
      </c>
      <c r="Z19" s="28">
        <f t="shared" si="4"/>
        <v>111160</v>
      </c>
      <c r="AA19" s="28">
        <f t="shared" si="5"/>
        <v>148120</v>
      </c>
      <c r="AB19" s="83">
        <f t="shared" si="6"/>
        <v>146720</v>
      </c>
      <c r="AC19" s="83">
        <f t="shared" si="7"/>
        <v>151200</v>
      </c>
      <c r="AD19" s="108">
        <f t="shared" si="8"/>
        <v>155680</v>
      </c>
    </row>
    <row r="20" spans="1:30" ht="15">
      <c r="A20" s="21">
        <v>1114</v>
      </c>
      <c r="B20" s="22" t="s">
        <v>30</v>
      </c>
      <c r="C20" s="23">
        <v>620</v>
      </c>
      <c r="D20" s="23">
        <v>620</v>
      </c>
      <c r="E20" s="24">
        <v>600</v>
      </c>
      <c r="F20" s="24">
        <v>600</v>
      </c>
      <c r="G20" s="24">
        <v>600</v>
      </c>
      <c r="H20" s="24">
        <v>600</v>
      </c>
      <c r="I20" s="24">
        <v>600</v>
      </c>
      <c r="J20" s="24">
        <v>600</v>
      </c>
      <c r="K20" s="16"/>
      <c r="L20" s="92">
        <v>356</v>
      </c>
      <c r="M20" s="92">
        <v>178</v>
      </c>
      <c r="N20" s="92">
        <f t="shared" si="9"/>
        <v>534</v>
      </c>
      <c r="O20" s="26">
        <v>132</v>
      </c>
      <c r="P20" s="26">
        <v>397</v>
      </c>
      <c r="Q20" s="92">
        <v>529</v>
      </c>
      <c r="R20" s="92">
        <v>524</v>
      </c>
      <c r="S20" s="92">
        <v>540</v>
      </c>
      <c r="T20" s="92">
        <v>556</v>
      </c>
      <c r="U20" s="16"/>
      <c r="V20" s="28">
        <f t="shared" si="0"/>
        <v>220720</v>
      </c>
      <c r="W20" s="28">
        <f t="shared" si="1"/>
        <v>106800</v>
      </c>
      <c r="X20" s="28">
        <f t="shared" si="2"/>
        <v>327520</v>
      </c>
      <c r="Y20" s="28">
        <f t="shared" si="3"/>
        <v>79200</v>
      </c>
      <c r="Z20" s="28">
        <f t="shared" si="4"/>
        <v>238200</v>
      </c>
      <c r="AA20" s="28">
        <f t="shared" si="5"/>
        <v>317400</v>
      </c>
      <c r="AB20" s="83">
        <f t="shared" si="6"/>
        <v>314400</v>
      </c>
      <c r="AC20" s="83">
        <f t="shared" si="7"/>
        <v>324000</v>
      </c>
      <c r="AD20" s="108">
        <f t="shared" si="8"/>
        <v>333600</v>
      </c>
    </row>
    <row r="21" spans="1:30" ht="15">
      <c r="A21" s="21">
        <v>1314</v>
      </c>
      <c r="B21" s="22" t="s">
        <v>31</v>
      </c>
      <c r="C21" s="23">
        <v>750</v>
      </c>
      <c r="D21" s="23">
        <v>760</v>
      </c>
      <c r="E21" s="24">
        <v>2160</v>
      </c>
      <c r="F21" s="24">
        <v>2160</v>
      </c>
      <c r="G21" s="24">
        <v>2160</v>
      </c>
      <c r="H21" s="24">
        <v>2160</v>
      </c>
      <c r="I21" s="24">
        <v>2160</v>
      </c>
      <c r="J21" s="24">
        <v>2160</v>
      </c>
      <c r="K21" s="16"/>
      <c r="L21" s="92">
        <v>356</v>
      </c>
      <c r="M21" s="92">
        <v>178</v>
      </c>
      <c r="N21" s="92">
        <f t="shared" si="9"/>
        <v>534</v>
      </c>
      <c r="O21" s="26">
        <v>132</v>
      </c>
      <c r="P21" s="26">
        <v>397</v>
      </c>
      <c r="Q21" s="92">
        <v>529</v>
      </c>
      <c r="R21" s="92">
        <v>524</v>
      </c>
      <c r="S21" s="92">
        <v>540</v>
      </c>
      <c r="T21" s="92">
        <v>556</v>
      </c>
      <c r="U21" s="16"/>
      <c r="V21" s="28">
        <f t="shared" si="0"/>
        <v>270560</v>
      </c>
      <c r="W21" s="28">
        <f t="shared" si="1"/>
        <v>384480</v>
      </c>
      <c r="X21" s="28">
        <f t="shared" si="2"/>
        <v>655040</v>
      </c>
      <c r="Y21" s="28">
        <f t="shared" si="3"/>
        <v>285120</v>
      </c>
      <c r="Z21" s="28">
        <f t="shared" si="4"/>
        <v>857520</v>
      </c>
      <c r="AA21" s="28">
        <f t="shared" si="5"/>
        <v>1142640</v>
      </c>
      <c r="AB21" s="83">
        <f t="shared" si="6"/>
        <v>1131840</v>
      </c>
      <c r="AC21" s="83">
        <f t="shared" si="7"/>
        <v>1166400</v>
      </c>
      <c r="AD21" s="108">
        <f t="shared" si="8"/>
        <v>1200960</v>
      </c>
    </row>
    <row r="22" spans="1:30" ht="15">
      <c r="A22" s="21">
        <v>1005</v>
      </c>
      <c r="B22" s="22" t="s">
        <v>32</v>
      </c>
      <c r="C22" s="23">
        <v>250</v>
      </c>
      <c r="D22" s="23">
        <v>250</v>
      </c>
      <c r="E22" s="24">
        <v>260</v>
      </c>
      <c r="F22" s="24">
        <v>260</v>
      </c>
      <c r="G22" s="24">
        <v>260</v>
      </c>
      <c r="H22" s="24">
        <v>260</v>
      </c>
      <c r="I22" s="24">
        <v>260</v>
      </c>
      <c r="J22" s="24">
        <v>260</v>
      </c>
      <c r="K22" s="16"/>
      <c r="L22" s="92">
        <v>40289</v>
      </c>
      <c r="M22" s="92">
        <v>20145</v>
      </c>
      <c r="N22" s="92">
        <f t="shared" si="9"/>
        <v>60434</v>
      </c>
      <c r="O22" s="26">
        <v>15983</v>
      </c>
      <c r="P22" s="26">
        <v>47948</v>
      </c>
      <c r="Q22" s="92">
        <v>63931</v>
      </c>
      <c r="R22" s="92">
        <v>67631</v>
      </c>
      <c r="S22" s="92">
        <v>71689</v>
      </c>
      <c r="T22" s="92">
        <v>75990</v>
      </c>
      <c r="U22" s="16"/>
      <c r="V22" s="28">
        <f t="shared" si="0"/>
        <v>10072250</v>
      </c>
      <c r="W22" s="28">
        <f t="shared" si="1"/>
        <v>5237700</v>
      </c>
      <c r="X22" s="28">
        <f t="shared" si="2"/>
        <v>15309950</v>
      </c>
      <c r="Y22" s="28">
        <f t="shared" si="3"/>
        <v>4155580</v>
      </c>
      <c r="Z22" s="28">
        <f t="shared" si="4"/>
        <v>12466480</v>
      </c>
      <c r="AA22" s="28">
        <f t="shared" si="5"/>
        <v>16622060</v>
      </c>
      <c r="AB22" s="83">
        <f t="shared" si="6"/>
        <v>17584060</v>
      </c>
      <c r="AC22" s="83">
        <f t="shared" si="7"/>
        <v>18639140</v>
      </c>
      <c r="AD22" s="108">
        <f t="shared" si="8"/>
        <v>19757400</v>
      </c>
    </row>
    <row r="23" spans="1:30" ht="15">
      <c r="A23" s="21">
        <v>1017</v>
      </c>
      <c r="B23" s="22" t="s">
        <v>33</v>
      </c>
      <c r="C23" s="23">
        <v>250</v>
      </c>
      <c r="D23" s="23">
        <v>250</v>
      </c>
      <c r="E23" s="24">
        <v>180</v>
      </c>
      <c r="F23" s="24">
        <v>180</v>
      </c>
      <c r="G23" s="24">
        <v>180</v>
      </c>
      <c r="H23" s="24">
        <v>180</v>
      </c>
      <c r="I23" s="24">
        <v>180</v>
      </c>
      <c r="J23" s="24">
        <v>180</v>
      </c>
      <c r="K23" s="16"/>
      <c r="L23" s="26">
        <v>320</v>
      </c>
      <c r="M23" s="26">
        <v>160</v>
      </c>
      <c r="N23" s="92">
        <f t="shared" si="9"/>
        <v>480</v>
      </c>
      <c r="O23" s="26">
        <v>120</v>
      </c>
      <c r="P23" s="26">
        <v>359</v>
      </c>
      <c r="Q23" s="26">
        <v>479</v>
      </c>
      <c r="R23" s="26">
        <v>477</v>
      </c>
      <c r="S23" s="26">
        <v>487</v>
      </c>
      <c r="T23" s="26">
        <v>496</v>
      </c>
      <c r="U23" s="16"/>
      <c r="V23" s="28">
        <f t="shared" si="0"/>
        <v>80000</v>
      </c>
      <c r="W23" s="28">
        <f t="shared" si="1"/>
        <v>28800</v>
      </c>
      <c r="X23" s="28">
        <f t="shared" si="2"/>
        <v>108800</v>
      </c>
      <c r="Y23" s="28">
        <f t="shared" si="3"/>
        <v>21600</v>
      </c>
      <c r="Z23" s="28">
        <f t="shared" si="4"/>
        <v>64620</v>
      </c>
      <c r="AA23" s="28">
        <f t="shared" si="5"/>
        <v>86220</v>
      </c>
      <c r="AB23" s="83">
        <f t="shared" si="6"/>
        <v>85860</v>
      </c>
      <c r="AC23" s="83">
        <f t="shared" si="7"/>
        <v>87660</v>
      </c>
      <c r="AD23" s="108">
        <f t="shared" si="8"/>
        <v>89280</v>
      </c>
    </row>
    <row r="24" spans="1:30" ht="15">
      <c r="A24" s="21">
        <v>1019</v>
      </c>
      <c r="B24" s="22" t="s">
        <v>34</v>
      </c>
      <c r="C24" s="23">
        <v>380</v>
      </c>
      <c r="D24" s="23">
        <v>390</v>
      </c>
      <c r="E24" s="24">
        <v>280</v>
      </c>
      <c r="F24" s="24">
        <v>280</v>
      </c>
      <c r="G24" s="24">
        <v>280</v>
      </c>
      <c r="H24" s="24">
        <v>280</v>
      </c>
      <c r="I24" s="24">
        <v>280</v>
      </c>
      <c r="J24" s="24">
        <v>280</v>
      </c>
      <c r="K24" s="16"/>
      <c r="L24" s="92">
        <v>0</v>
      </c>
      <c r="M24" s="92">
        <v>0</v>
      </c>
      <c r="N24" s="92">
        <f t="shared" si="9"/>
        <v>0</v>
      </c>
      <c r="O24" s="26">
        <v>0</v>
      </c>
      <c r="P24" s="26">
        <v>0</v>
      </c>
      <c r="Q24" s="92">
        <v>0</v>
      </c>
      <c r="R24" s="92">
        <v>0</v>
      </c>
      <c r="S24" s="92">
        <v>0</v>
      </c>
      <c r="T24" s="92">
        <v>0</v>
      </c>
      <c r="U24" s="16"/>
      <c r="V24" s="28">
        <f t="shared" si="0"/>
        <v>0</v>
      </c>
      <c r="W24" s="28">
        <f t="shared" si="1"/>
        <v>0</v>
      </c>
      <c r="X24" s="28">
        <f t="shared" si="2"/>
        <v>0</v>
      </c>
      <c r="Y24" s="28">
        <f t="shared" si="3"/>
        <v>0</v>
      </c>
      <c r="Z24" s="28">
        <f t="shared" si="4"/>
        <v>0</v>
      </c>
      <c r="AA24" s="28">
        <f t="shared" si="5"/>
        <v>0</v>
      </c>
      <c r="AB24" s="83">
        <f t="shared" si="6"/>
        <v>0</v>
      </c>
      <c r="AC24" s="83">
        <f t="shared" si="7"/>
        <v>0</v>
      </c>
      <c r="AD24" s="108">
        <f t="shared" si="8"/>
        <v>0</v>
      </c>
    </row>
    <row r="25" spans="1:30" ht="15">
      <c r="A25" s="21">
        <v>1051</v>
      </c>
      <c r="B25" s="22" t="s">
        <v>35</v>
      </c>
      <c r="C25" s="23">
        <v>130</v>
      </c>
      <c r="D25" s="23">
        <v>130</v>
      </c>
      <c r="E25" s="24">
        <v>140</v>
      </c>
      <c r="F25" s="24">
        <v>140</v>
      </c>
      <c r="G25" s="24">
        <v>140</v>
      </c>
      <c r="H25" s="24">
        <v>140</v>
      </c>
      <c r="I25" s="24">
        <v>140</v>
      </c>
      <c r="J25" s="24">
        <v>140</v>
      </c>
      <c r="K25" s="16"/>
      <c r="L25" s="92">
        <v>43640</v>
      </c>
      <c r="M25" s="92">
        <v>21820</v>
      </c>
      <c r="N25" s="92">
        <f t="shared" si="9"/>
        <v>65460</v>
      </c>
      <c r="O25" s="26">
        <v>17132</v>
      </c>
      <c r="P25" s="26">
        <v>51396</v>
      </c>
      <c r="Q25" s="92">
        <v>68528</v>
      </c>
      <c r="R25" s="92">
        <v>73393</v>
      </c>
      <c r="S25" s="92">
        <v>77432</v>
      </c>
      <c r="T25" s="92">
        <v>81307</v>
      </c>
      <c r="U25" s="16"/>
      <c r="V25" s="28">
        <f t="shared" si="0"/>
        <v>5673200</v>
      </c>
      <c r="W25" s="28">
        <f t="shared" si="1"/>
        <v>3054800</v>
      </c>
      <c r="X25" s="28">
        <f t="shared" si="2"/>
        <v>8728000</v>
      </c>
      <c r="Y25" s="28">
        <f t="shared" si="3"/>
        <v>2398480</v>
      </c>
      <c r="Z25" s="28">
        <f t="shared" si="4"/>
        <v>7195440</v>
      </c>
      <c r="AA25" s="28">
        <f t="shared" si="5"/>
        <v>9593920</v>
      </c>
      <c r="AB25" s="83">
        <f t="shared" si="6"/>
        <v>10275020</v>
      </c>
      <c r="AC25" s="83">
        <f t="shared" si="7"/>
        <v>10840480</v>
      </c>
      <c r="AD25" s="108">
        <f t="shared" si="8"/>
        <v>11382980</v>
      </c>
    </row>
    <row r="26" spans="1:30" ht="15">
      <c r="A26" s="29">
        <v>1052</v>
      </c>
      <c r="B26" s="30" t="s">
        <v>36</v>
      </c>
      <c r="C26" s="23">
        <v>50</v>
      </c>
      <c r="D26" s="23">
        <v>50</v>
      </c>
      <c r="E26" s="24">
        <v>60</v>
      </c>
      <c r="F26" s="24">
        <v>60</v>
      </c>
      <c r="G26" s="24">
        <v>60</v>
      </c>
      <c r="H26" s="24">
        <v>60</v>
      </c>
      <c r="I26" s="24">
        <v>60</v>
      </c>
      <c r="J26" s="24">
        <v>60</v>
      </c>
      <c r="K26" s="16"/>
      <c r="L26" s="92">
        <v>1777</v>
      </c>
      <c r="M26" s="92">
        <v>888</v>
      </c>
      <c r="N26" s="92">
        <f t="shared" si="9"/>
        <v>2665</v>
      </c>
      <c r="O26" s="26">
        <v>705</v>
      </c>
      <c r="P26" s="26">
        <v>2115</v>
      </c>
      <c r="Q26" s="92">
        <v>2820</v>
      </c>
      <c r="R26" s="92">
        <v>2983</v>
      </c>
      <c r="S26" s="92">
        <v>3162</v>
      </c>
      <c r="T26" s="92">
        <v>3352</v>
      </c>
      <c r="U26" s="16"/>
      <c r="V26" s="28">
        <f t="shared" si="0"/>
        <v>88850</v>
      </c>
      <c r="W26" s="28">
        <f t="shared" si="1"/>
        <v>53280</v>
      </c>
      <c r="X26" s="28">
        <f t="shared" si="2"/>
        <v>142130</v>
      </c>
      <c r="Y26" s="28">
        <f t="shared" si="3"/>
        <v>42300</v>
      </c>
      <c r="Z26" s="28">
        <f t="shared" si="4"/>
        <v>126900</v>
      </c>
      <c r="AA26" s="28">
        <f t="shared" si="5"/>
        <v>169200</v>
      </c>
      <c r="AB26" s="83">
        <f t="shared" si="6"/>
        <v>178980</v>
      </c>
      <c r="AC26" s="83">
        <f t="shared" si="7"/>
        <v>189720</v>
      </c>
      <c r="AD26" s="108">
        <f t="shared" si="8"/>
        <v>201120</v>
      </c>
    </row>
    <row r="27" spans="1:30" ht="15">
      <c r="A27" s="29">
        <v>1081</v>
      </c>
      <c r="B27" s="22" t="s">
        <v>37</v>
      </c>
      <c r="C27" s="23">
        <v>310</v>
      </c>
      <c r="D27" s="23">
        <v>320</v>
      </c>
      <c r="E27" s="24">
        <v>400</v>
      </c>
      <c r="F27" s="24">
        <v>400</v>
      </c>
      <c r="G27" s="24">
        <v>400</v>
      </c>
      <c r="H27" s="24">
        <v>400</v>
      </c>
      <c r="I27" s="24">
        <v>400</v>
      </c>
      <c r="J27" s="24">
        <v>400</v>
      </c>
      <c r="K27" s="16"/>
      <c r="L27" s="92">
        <v>7349</v>
      </c>
      <c r="M27" s="92">
        <v>3675</v>
      </c>
      <c r="N27" s="92">
        <f t="shared" si="9"/>
        <v>11024</v>
      </c>
      <c r="O27" s="26">
        <v>2886</v>
      </c>
      <c r="P27" s="26">
        <v>8657</v>
      </c>
      <c r="Q27" s="92">
        <v>11543</v>
      </c>
      <c r="R27" s="92">
        <v>12367</v>
      </c>
      <c r="S27" s="92">
        <v>13049</v>
      </c>
      <c r="T27" s="92">
        <v>13704</v>
      </c>
      <c r="U27" s="16"/>
      <c r="V27" s="28">
        <f t="shared" si="0"/>
        <v>2351680</v>
      </c>
      <c r="W27" s="28">
        <f t="shared" si="1"/>
        <v>1470000</v>
      </c>
      <c r="X27" s="28">
        <f t="shared" si="2"/>
        <v>3821680</v>
      </c>
      <c r="Y27" s="28">
        <f t="shared" si="3"/>
        <v>1154400</v>
      </c>
      <c r="Z27" s="28">
        <f t="shared" si="4"/>
        <v>3462800</v>
      </c>
      <c r="AA27" s="28">
        <f t="shared" si="5"/>
        <v>4617200</v>
      </c>
      <c r="AB27" s="83">
        <f t="shared" si="6"/>
        <v>4946800</v>
      </c>
      <c r="AC27" s="83">
        <f t="shared" si="7"/>
        <v>5219600</v>
      </c>
      <c r="AD27" s="108">
        <f t="shared" si="8"/>
        <v>5481600</v>
      </c>
    </row>
    <row r="28" spans="1:30" ht="15">
      <c r="A28" s="29">
        <v>1082</v>
      </c>
      <c r="B28" s="22" t="s">
        <v>38</v>
      </c>
      <c r="C28" s="23">
        <v>310</v>
      </c>
      <c r="D28" s="23">
        <v>320</v>
      </c>
      <c r="E28" s="24">
        <v>400</v>
      </c>
      <c r="F28" s="24">
        <v>400</v>
      </c>
      <c r="G28" s="24">
        <v>400</v>
      </c>
      <c r="H28" s="24">
        <v>400</v>
      </c>
      <c r="I28" s="24">
        <v>400</v>
      </c>
      <c r="J28" s="24">
        <v>400</v>
      </c>
      <c r="K28" s="16"/>
      <c r="L28" s="92">
        <v>69</v>
      </c>
      <c r="M28" s="92">
        <v>34</v>
      </c>
      <c r="N28" s="92">
        <f t="shared" si="9"/>
        <v>103</v>
      </c>
      <c r="O28" s="26">
        <v>26</v>
      </c>
      <c r="P28" s="26">
        <v>77</v>
      </c>
      <c r="Q28" s="92">
        <v>103</v>
      </c>
      <c r="R28" s="92">
        <v>102</v>
      </c>
      <c r="S28" s="92">
        <v>104</v>
      </c>
      <c r="T28" s="92">
        <v>106</v>
      </c>
      <c r="U28" s="16"/>
      <c r="V28" s="28">
        <f t="shared" si="0"/>
        <v>22080</v>
      </c>
      <c r="W28" s="28">
        <f t="shared" si="1"/>
        <v>13600</v>
      </c>
      <c r="X28" s="28">
        <f t="shared" si="2"/>
        <v>35680</v>
      </c>
      <c r="Y28" s="28">
        <f t="shared" si="3"/>
        <v>10400</v>
      </c>
      <c r="Z28" s="28">
        <f t="shared" si="4"/>
        <v>30800</v>
      </c>
      <c r="AA28" s="28">
        <f t="shared" si="5"/>
        <v>41200</v>
      </c>
      <c r="AB28" s="83">
        <f t="shared" si="6"/>
        <v>40800</v>
      </c>
      <c r="AC28" s="83">
        <f t="shared" si="7"/>
        <v>41600</v>
      </c>
      <c r="AD28" s="108">
        <f t="shared" si="8"/>
        <v>42400</v>
      </c>
    </row>
    <row r="29" spans="1:30" ht="15">
      <c r="A29" s="29">
        <v>1083</v>
      </c>
      <c r="B29" s="22" t="s">
        <v>39</v>
      </c>
      <c r="C29" s="23">
        <v>310</v>
      </c>
      <c r="D29" s="23">
        <v>320</v>
      </c>
      <c r="E29" s="24">
        <v>400</v>
      </c>
      <c r="F29" s="24">
        <v>400</v>
      </c>
      <c r="G29" s="24">
        <v>400</v>
      </c>
      <c r="H29" s="24">
        <v>400</v>
      </c>
      <c r="I29" s="24">
        <v>400</v>
      </c>
      <c r="J29" s="24">
        <v>400</v>
      </c>
      <c r="K29" s="16"/>
      <c r="L29" s="92">
        <v>1</v>
      </c>
      <c r="M29" s="92">
        <v>0</v>
      </c>
      <c r="N29" s="92">
        <f t="shared" si="9"/>
        <v>1</v>
      </c>
      <c r="O29" s="26">
        <v>0</v>
      </c>
      <c r="P29" s="26">
        <v>1</v>
      </c>
      <c r="Q29" s="92">
        <v>1</v>
      </c>
      <c r="R29" s="92">
        <v>1</v>
      </c>
      <c r="S29" s="92">
        <v>1</v>
      </c>
      <c r="T29" s="92">
        <v>1</v>
      </c>
      <c r="U29" s="16"/>
      <c r="V29" s="28">
        <f t="shared" si="0"/>
        <v>320</v>
      </c>
      <c r="W29" s="28">
        <f t="shared" si="1"/>
        <v>0</v>
      </c>
      <c r="X29" s="28">
        <f t="shared" si="2"/>
        <v>320</v>
      </c>
      <c r="Y29" s="28">
        <f t="shared" si="3"/>
        <v>0</v>
      </c>
      <c r="Z29" s="28">
        <f t="shared" si="4"/>
        <v>400</v>
      </c>
      <c r="AA29" s="28">
        <f t="shared" si="5"/>
        <v>400</v>
      </c>
      <c r="AB29" s="83">
        <f t="shared" si="6"/>
        <v>400</v>
      </c>
      <c r="AC29" s="83">
        <f t="shared" si="7"/>
        <v>400</v>
      </c>
      <c r="AD29" s="108">
        <f t="shared" si="8"/>
        <v>400</v>
      </c>
    </row>
    <row r="30" spans="1:30" ht="15">
      <c r="A30" s="29">
        <v>1084</v>
      </c>
      <c r="B30" s="22" t="s">
        <v>40</v>
      </c>
      <c r="C30" s="23">
        <v>310</v>
      </c>
      <c r="D30" s="23">
        <v>320</v>
      </c>
      <c r="E30" s="24">
        <v>400</v>
      </c>
      <c r="F30" s="24">
        <v>400</v>
      </c>
      <c r="G30" s="24">
        <v>400</v>
      </c>
      <c r="H30" s="24">
        <v>400</v>
      </c>
      <c r="I30" s="24">
        <v>400</v>
      </c>
      <c r="J30" s="24">
        <v>400</v>
      </c>
      <c r="K30" s="16"/>
      <c r="L30" s="92">
        <v>16</v>
      </c>
      <c r="M30" s="92">
        <v>8</v>
      </c>
      <c r="N30" s="92">
        <f t="shared" si="9"/>
        <v>24</v>
      </c>
      <c r="O30" s="26">
        <v>6</v>
      </c>
      <c r="P30" s="26">
        <v>18</v>
      </c>
      <c r="Q30" s="92">
        <v>24</v>
      </c>
      <c r="R30" s="92">
        <v>24</v>
      </c>
      <c r="S30" s="92">
        <v>25</v>
      </c>
      <c r="T30" s="92">
        <v>25</v>
      </c>
      <c r="U30" s="16"/>
      <c r="V30" s="28">
        <f t="shared" si="0"/>
        <v>5120</v>
      </c>
      <c r="W30" s="28">
        <f t="shared" si="1"/>
        <v>3200</v>
      </c>
      <c r="X30" s="28">
        <f t="shared" si="2"/>
        <v>8320</v>
      </c>
      <c r="Y30" s="28">
        <f t="shared" si="3"/>
        <v>2400</v>
      </c>
      <c r="Z30" s="28">
        <f t="shared" si="4"/>
        <v>7200</v>
      </c>
      <c r="AA30" s="28">
        <f t="shared" si="5"/>
        <v>9600</v>
      </c>
      <c r="AB30" s="83">
        <f t="shared" si="6"/>
        <v>9600</v>
      </c>
      <c r="AC30" s="83">
        <f t="shared" si="7"/>
        <v>10000</v>
      </c>
      <c r="AD30" s="108">
        <f t="shared" si="8"/>
        <v>10000</v>
      </c>
    </row>
    <row r="31" spans="1:30" ht="15">
      <c r="A31" s="29">
        <v>1085</v>
      </c>
      <c r="B31" s="22" t="s">
        <v>41</v>
      </c>
      <c r="C31" s="23">
        <v>310</v>
      </c>
      <c r="D31" s="23">
        <v>320</v>
      </c>
      <c r="E31" s="24">
        <v>400</v>
      </c>
      <c r="F31" s="24">
        <v>400</v>
      </c>
      <c r="G31" s="24">
        <v>400</v>
      </c>
      <c r="H31" s="24">
        <v>400</v>
      </c>
      <c r="I31" s="24">
        <v>400</v>
      </c>
      <c r="J31" s="24">
        <v>400</v>
      </c>
      <c r="K31" s="16"/>
      <c r="L31" s="92">
        <v>2681</v>
      </c>
      <c r="M31" s="92">
        <v>1341</v>
      </c>
      <c r="N31" s="92">
        <f t="shared" si="9"/>
        <v>4022</v>
      </c>
      <c r="O31" s="26">
        <v>1064</v>
      </c>
      <c r="P31" s="26">
        <v>3190</v>
      </c>
      <c r="Q31" s="92">
        <v>4254</v>
      </c>
      <c r="R31" s="92">
        <v>4501</v>
      </c>
      <c r="S31" s="92">
        <v>4771</v>
      </c>
      <c r="T31" s="92">
        <v>5057</v>
      </c>
      <c r="U31" s="16"/>
      <c r="V31" s="28">
        <f t="shared" si="0"/>
        <v>857920</v>
      </c>
      <c r="W31" s="28">
        <f t="shared" si="1"/>
        <v>536400</v>
      </c>
      <c r="X31" s="28">
        <f t="shared" si="2"/>
        <v>1394320</v>
      </c>
      <c r="Y31" s="28">
        <f t="shared" si="3"/>
        <v>425600</v>
      </c>
      <c r="Z31" s="28">
        <f t="shared" si="4"/>
        <v>1276000</v>
      </c>
      <c r="AA31" s="28">
        <f t="shared" si="5"/>
        <v>1701600</v>
      </c>
      <c r="AB31" s="83">
        <f t="shared" si="6"/>
        <v>1800400</v>
      </c>
      <c r="AC31" s="83">
        <f t="shared" si="7"/>
        <v>1908400</v>
      </c>
      <c r="AD31" s="108">
        <f t="shared" si="8"/>
        <v>2022800</v>
      </c>
    </row>
    <row r="32" spans="1:30" ht="15">
      <c r="A32" s="21">
        <v>1201</v>
      </c>
      <c r="B32" s="22" t="s">
        <v>42</v>
      </c>
      <c r="C32" s="23">
        <v>250</v>
      </c>
      <c r="D32" s="23">
        <v>250</v>
      </c>
      <c r="E32" s="24">
        <v>420</v>
      </c>
      <c r="F32" s="24">
        <v>420</v>
      </c>
      <c r="G32" s="24">
        <v>420</v>
      </c>
      <c r="H32" s="24">
        <v>420</v>
      </c>
      <c r="I32" s="24">
        <v>420</v>
      </c>
      <c r="J32" s="24">
        <v>420</v>
      </c>
      <c r="K32" s="16"/>
      <c r="L32" s="92">
        <v>78603</v>
      </c>
      <c r="M32" s="92">
        <v>39302</v>
      </c>
      <c r="N32" s="92">
        <f t="shared" si="9"/>
        <v>117905</v>
      </c>
      <c r="O32" s="26">
        <v>28796</v>
      </c>
      <c r="P32" s="26">
        <v>86388</v>
      </c>
      <c r="Q32" s="92">
        <v>115184</v>
      </c>
      <c r="R32" s="92">
        <v>108071</v>
      </c>
      <c r="S32" s="92">
        <v>99027</v>
      </c>
      <c r="T32" s="92">
        <v>90307</v>
      </c>
      <c r="U32" s="16"/>
      <c r="V32" s="28">
        <f t="shared" si="0"/>
        <v>19650750</v>
      </c>
      <c r="W32" s="28">
        <f t="shared" si="1"/>
        <v>16506840</v>
      </c>
      <c r="X32" s="28">
        <f t="shared" si="2"/>
        <v>36157590</v>
      </c>
      <c r="Y32" s="28">
        <f t="shared" si="3"/>
        <v>12094320</v>
      </c>
      <c r="Z32" s="28">
        <f t="shared" si="4"/>
        <v>36282960</v>
      </c>
      <c r="AA32" s="28">
        <f t="shared" si="5"/>
        <v>48377280</v>
      </c>
      <c r="AB32" s="83">
        <f t="shared" si="6"/>
        <v>45389820</v>
      </c>
      <c r="AC32" s="83">
        <f t="shared" si="7"/>
        <v>41591340</v>
      </c>
      <c r="AD32" s="108">
        <f t="shared" si="8"/>
        <v>37928940</v>
      </c>
    </row>
    <row r="33" spans="1:30" ht="15">
      <c r="A33" s="21">
        <v>1202</v>
      </c>
      <c r="B33" s="22" t="s">
        <v>43</v>
      </c>
      <c r="C33" s="23">
        <v>60</v>
      </c>
      <c r="D33" s="23">
        <v>62</v>
      </c>
      <c r="E33" s="24">
        <v>80</v>
      </c>
      <c r="F33" s="24">
        <v>80</v>
      </c>
      <c r="G33" s="24">
        <v>80</v>
      </c>
      <c r="H33" s="24">
        <v>80</v>
      </c>
      <c r="I33" s="24">
        <v>80</v>
      </c>
      <c r="J33" s="24">
        <v>80</v>
      </c>
      <c r="K33" s="16"/>
      <c r="L33" s="92">
        <v>483914</v>
      </c>
      <c r="M33" s="92">
        <v>241957</v>
      </c>
      <c r="N33" s="92">
        <f t="shared" si="9"/>
        <v>725871</v>
      </c>
      <c r="O33" s="26">
        <v>184913</v>
      </c>
      <c r="P33" s="26">
        <v>554738</v>
      </c>
      <c r="Q33" s="92">
        <v>739651</v>
      </c>
      <c r="R33" s="92">
        <v>693974</v>
      </c>
      <c r="S33" s="92">
        <v>635897</v>
      </c>
      <c r="T33" s="92">
        <v>579900</v>
      </c>
      <c r="U33" s="16"/>
      <c r="V33" s="28">
        <f t="shared" si="0"/>
        <v>30002668</v>
      </c>
      <c r="W33" s="28">
        <f t="shared" si="1"/>
        <v>19356560</v>
      </c>
      <c r="X33" s="28">
        <f t="shared" si="2"/>
        <v>49359228</v>
      </c>
      <c r="Y33" s="28">
        <f t="shared" si="3"/>
        <v>14793040</v>
      </c>
      <c r="Z33" s="28">
        <f t="shared" si="4"/>
        <v>44379040</v>
      </c>
      <c r="AA33" s="28">
        <f t="shared" si="5"/>
        <v>59172080</v>
      </c>
      <c r="AB33" s="83">
        <f t="shared" si="6"/>
        <v>55517920</v>
      </c>
      <c r="AC33" s="83">
        <f t="shared" si="7"/>
        <v>50871760</v>
      </c>
      <c r="AD33" s="108">
        <f t="shared" si="8"/>
        <v>46392000</v>
      </c>
    </row>
    <row r="34" spans="1:30" ht="15">
      <c r="A34" s="21">
        <v>1203</v>
      </c>
      <c r="B34" s="22" t="s">
        <v>44</v>
      </c>
      <c r="C34" s="23">
        <v>450</v>
      </c>
      <c r="D34" s="23">
        <v>460</v>
      </c>
      <c r="E34" s="24">
        <v>780</v>
      </c>
      <c r="F34" s="24">
        <v>780</v>
      </c>
      <c r="G34" s="24">
        <v>780</v>
      </c>
      <c r="H34" s="24">
        <v>780</v>
      </c>
      <c r="I34" s="24">
        <v>780</v>
      </c>
      <c r="J34" s="24">
        <v>780</v>
      </c>
      <c r="K34" s="16"/>
      <c r="L34" s="92">
        <v>2501</v>
      </c>
      <c r="M34" s="92">
        <v>1250</v>
      </c>
      <c r="N34" s="92">
        <f t="shared" si="9"/>
        <v>3751</v>
      </c>
      <c r="O34" s="26">
        <v>916</v>
      </c>
      <c r="P34" s="26">
        <v>2749</v>
      </c>
      <c r="Q34" s="92">
        <v>3665</v>
      </c>
      <c r="R34" s="92">
        <v>3438</v>
      </c>
      <c r="S34" s="92">
        <v>3151</v>
      </c>
      <c r="T34" s="92">
        <v>2873</v>
      </c>
      <c r="U34" s="16"/>
      <c r="V34" s="28">
        <f t="shared" si="0"/>
        <v>1150460</v>
      </c>
      <c r="W34" s="28">
        <f t="shared" si="1"/>
        <v>975000</v>
      </c>
      <c r="X34" s="28">
        <f t="shared" si="2"/>
        <v>2125460</v>
      </c>
      <c r="Y34" s="28">
        <f t="shared" si="3"/>
        <v>714480</v>
      </c>
      <c r="Z34" s="28">
        <f t="shared" si="4"/>
        <v>2144220</v>
      </c>
      <c r="AA34" s="28">
        <f t="shared" si="5"/>
        <v>2858700</v>
      </c>
      <c r="AB34" s="83">
        <f t="shared" si="6"/>
        <v>2681640</v>
      </c>
      <c r="AC34" s="83">
        <f t="shared" si="7"/>
        <v>2457780</v>
      </c>
      <c r="AD34" s="108">
        <f t="shared" si="8"/>
        <v>2240940</v>
      </c>
    </row>
    <row r="35" spans="1:30" ht="15">
      <c r="A35" s="21">
        <v>1204</v>
      </c>
      <c r="B35" s="22" t="s">
        <v>45</v>
      </c>
      <c r="C35" s="23">
        <v>250</v>
      </c>
      <c r="D35" s="23">
        <v>250</v>
      </c>
      <c r="E35" s="24">
        <v>420</v>
      </c>
      <c r="F35" s="24">
        <v>420</v>
      </c>
      <c r="G35" s="24">
        <v>420</v>
      </c>
      <c r="H35" s="24">
        <v>420</v>
      </c>
      <c r="I35" s="24">
        <v>420</v>
      </c>
      <c r="J35" s="24">
        <v>420</v>
      </c>
      <c r="K35" s="16"/>
      <c r="L35" s="92">
        <v>643</v>
      </c>
      <c r="M35" s="92">
        <v>321</v>
      </c>
      <c r="N35" s="92">
        <f t="shared" si="9"/>
        <v>964</v>
      </c>
      <c r="O35" s="26">
        <v>224</v>
      </c>
      <c r="P35" s="26">
        <v>673</v>
      </c>
      <c r="Q35" s="92">
        <v>897</v>
      </c>
      <c r="R35" s="92">
        <v>808</v>
      </c>
      <c r="S35" s="92">
        <v>733</v>
      </c>
      <c r="T35" s="92">
        <v>663</v>
      </c>
      <c r="U35" s="16"/>
      <c r="V35" s="28">
        <f t="shared" si="0"/>
        <v>160750</v>
      </c>
      <c r="W35" s="28">
        <f t="shared" si="1"/>
        <v>134820</v>
      </c>
      <c r="X35" s="28">
        <f t="shared" si="2"/>
        <v>295570</v>
      </c>
      <c r="Y35" s="28">
        <f t="shared" si="3"/>
        <v>94080</v>
      </c>
      <c r="Z35" s="28">
        <f t="shared" si="4"/>
        <v>282660</v>
      </c>
      <c r="AA35" s="28">
        <f t="shared" si="5"/>
        <v>376740</v>
      </c>
      <c r="AB35" s="83">
        <f t="shared" si="6"/>
        <v>339360</v>
      </c>
      <c r="AC35" s="83">
        <f t="shared" si="7"/>
        <v>307860</v>
      </c>
      <c r="AD35" s="108">
        <f t="shared" si="8"/>
        <v>278460</v>
      </c>
    </row>
    <row r="36" spans="1:30" ht="15">
      <c r="A36" s="21">
        <v>1205</v>
      </c>
      <c r="B36" s="22" t="s">
        <v>46</v>
      </c>
      <c r="C36" s="23">
        <v>60</v>
      </c>
      <c r="D36" s="23">
        <v>62</v>
      </c>
      <c r="E36" s="24">
        <v>80</v>
      </c>
      <c r="F36" s="24">
        <v>80</v>
      </c>
      <c r="G36" s="24">
        <v>80</v>
      </c>
      <c r="H36" s="24">
        <v>80</v>
      </c>
      <c r="I36" s="24">
        <v>80</v>
      </c>
      <c r="J36" s="24">
        <v>80</v>
      </c>
      <c r="K36" s="16"/>
      <c r="L36" s="92">
        <v>3701</v>
      </c>
      <c r="M36" s="92">
        <v>1850</v>
      </c>
      <c r="N36" s="92">
        <f t="shared" si="9"/>
        <v>5551</v>
      </c>
      <c r="O36" s="26">
        <v>1292</v>
      </c>
      <c r="P36" s="26">
        <v>3875</v>
      </c>
      <c r="Q36" s="92">
        <v>5167</v>
      </c>
      <c r="R36" s="92">
        <v>4656</v>
      </c>
      <c r="S36" s="92">
        <v>4220</v>
      </c>
      <c r="T36" s="92">
        <v>3821</v>
      </c>
      <c r="U36" s="16"/>
      <c r="V36" s="28">
        <f t="shared" si="0"/>
        <v>229462</v>
      </c>
      <c r="W36" s="28">
        <f t="shared" si="1"/>
        <v>148000</v>
      </c>
      <c r="X36" s="28">
        <f t="shared" si="2"/>
        <v>377462</v>
      </c>
      <c r="Y36" s="28">
        <f t="shared" si="3"/>
        <v>103360</v>
      </c>
      <c r="Z36" s="28">
        <f t="shared" si="4"/>
        <v>310000</v>
      </c>
      <c r="AA36" s="28">
        <f t="shared" si="5"/>
        <v>413360</v>
      </c>
      <c r="AB36" s="83">
        <f t="shared" si="6"/>
        <v>372480</v>
      </c>
      <c r="AC36" s="83">
        <f t="shared" si="7"/>
        <v>337600</v>
      </c>
      <c r="AD36" s="108">
        <f t="shared" si="8"/>
        <v>305680</v>
      </c>
    </row>
    <row r="37" spans="1:30" ht="15">
      <c r="A37" s="21">
        <v>1801</v>
      </c>
      <c r="B37" s="22" t="s">
        <v>47</v>
      </c>
      <c r="C37" s="23">
        <v>930</v>
      </c>
      <c r="D37" s="23">
        <v>930</v>
      </c>
      <c r="E37" s="24">
        <v>1200</v>
      </c>
      <c r="F37" s="24">
        <v>1200</v>
      </c>
      <c r="G37" s="24">
        <v>1200</v>
      </c>
      <c r="H37" s="24">
        <v>1200</v>
      </c>
      <c r="I37" s="24">
        <v>1200</v>
      </c>
      <c r="J37" s="24">
        <v>1200</v>
      </c>
      <c r="K37" s="16"/>
      <c r="L37" s="92">
        <v>81121</v>
      </c>
      <c r="M37" s="92">
        <v>29829</v>
      </c>
      <c r="N37" s="92">
        <f t="shared" si="9"/>
        <v>110950</v>
      </c>
      <c r="O37" s="26">
        <v>23365</v>
      </c>
      <c r="P37" s="26">
        <v>70094</v>
      </c>
      <c r="Q37" s="92">
        <v>93459</v>
      </c>
      <c r="R37" s="92">
        <v>97125</v>
      </c>
      <c r="S37" s="92">
        <v>102466</v>
      </c>
      <c r="T37" s="92">
        <v>107590</v>
      </c>
      <c r="U37" s="16"/>
      <c r="V37" s="28">
        <f t="shared" si="0"/>
        <v>75442530</v>
      </c>
      <c r="W37" s="28">
        <f t="shared" si="1"/>
        <v>35794800</v>
      </c>
      <c r="X37" s="28">
        <f t="shared" si="2"/>
        <v>111237330</v>
      </c>
      <c r="Y37" s="28">
        <f t="shared" si="3"/>
        <v>28038000</v>
      </c>
      <c r="Z37" s="28">
        <f t="shared" si="4"/>
        <v>84112800</v>
      </c>
      <c r="AA37" s="28">
        <f t="shared" si="5"/>
        <v>112150800</v>
      </c>
      <c r="AB37" s="83">
        <f t="shared" si="6"/>
        <v>116550000</v>
      </c>
      <c r="AC37" s="83">
        <f t="shared" si="7"/>
        <v>122959200</v>
      </c>
      <c r="AD37" s="108">
        <f t="shared" si="8"/>
        <v>129108000</v>
      </c>
    </row>
    <row r="38" spans="1:30" ht="15">
      <c r="A38" s="21" t="s">
        <v>210</v>
      </c>
      <c r="B38" s="114" t="s">
        <v>288</v>
      </c>
      <c r="C38" s="23"/>
      <c r="D38" s="23"/>
      <c r="E38" s="24">
        <v>1700</v>
      </c>
      <c r="F38" s="24">
        <v>1700</v>
      </c>
      <c r="G38" s="24">
        <v>1700</v>
      </c>
      <c r="H38" s="24">
        <v>1700</v>
      </c>
      <c r="I38" s="24">
        <v>1700</v>
      </c>
      <c r="J38" s="24">
        <v>1700</v>
      </c>
      <c r="K38" s="16"/>
      <c r="L38" s="92"/>
      <c r="M38" s="92">
        <v>10732</v>
      </c>
      <c r="N38" s="92">
        <f t="shared" si="9"/>
        <v>10732</v>
      </c>
      <c r="O38" s="26">
        <v>8163</v>
      </c>
      <c r="P38" s="26">
        <v>24490</v>
      </c>
      <c r="Q38" s="92">
        <v>32653</v>
      </c>
      <c r="R38" s="92">
        <v>32894</v>
      </c>
      <c r="S38" s="92">
        <v>34703</v>
      </c>
      <c r="T38" s="92">
        <v>36439</v>
      </c>
      <c r="U38" s="16"/>
      <c r="V38" s="28">
        <f t="shared" si="0"/>
        <v>0</v>
      </c>
      <c r="W38" s="28">
        <f t="shared" si="1"/>
        <v>18244400</v>
      </c>
      <c r="X38" s="28">
        <f>V38+W38</f>
        <v>18244400</v>
      </c>
      <c r="Y38" s="28">
        <f t="shared" si="3"/>
        <v>13877100</v>
      </c>
      <c r="Z38" s="28">
        <f t="shared" si="4"/>
        <v>41633000</v>
      </c>
      <c r="AA38" s="28">
        <f>SUM(Y38:Z38)</f>
        <v>55510100</v>
      </c>
      <c r="AB38" s="83">
        <f t="shared" si="6"/>
        <v>55919800</v>
      </c>
      <c r="AC38" s="83">
        <f t="shared" si="7"/>
        <v>58995100</v>
      </c>
      <c r="AD38" s="108">
        <f t="shared" si="8"/>
        <v>61946300</v>
      </c>
    </row>
    <row r="39" spans="1:30" ht="15">
      <c r="A39" s="29">
        <v>1809</v>
      </c>
      <c r="B39" s="22" t="s">
        <v>48</v>
      </c>
      <c r="C39" s="23">
        <v>810</v>
      </c>
      <c r="D39" s="23">
        <v>830</v>
      </c>
      <c r="E39" s="24">
        <v>840</v>
      </c>
      <c r="F39" s="24">
        <v>840</v>
      </c>
      <c r="G39" s="24">
        <v>840</v>
      </c>
      <c r="H39" s="24">
        <v>840</v>
      </c>
      <c r="I39" s="24">
        <v>840</v>
      </c>
      <c r="J39" s="24">
        <v>840</v>
      </c>
      <c r="K39" s="16"/>
      <c r="L39" s="92">
        <v>49</v>
      </c>
      <c r="M39" s="92">
        <v>25</v>
      </c>
      <c r="N39" s="92">
        <f t="shared" si="9"/>
        <v>74</v>
      </c>
      <c r="O39" s="26">
        <v>19</v>
      </c>
      <c r="P39" s="26">
        <v>55</v>
      </c>
      <c r="Q39" s="92">
        <v>74</v>
      </c>
      <c r="R39" s="92">
        <v>74</v>
      </c>
      <c r="S39" s="92">
        <v>74</v>
      </c>
      <c r="T39" s="92">
        <v>74</v>
      </c>
      <c r="U39" s="16"/>
      <c r="V39" s="28">
        <f t="shared" si="0"/>
        <v>40670</v>
      </c>
      <c r="W39" s="28">
        <f t="shared" si="1"/>
        <v>21000</v>
      </c>
      <c r="X39" s="28">
        <f t="shared" si="2"/>
        <v>61670</v>
      </c>
      <c r="Y39" s="28">
        <f t="shared" si="3"/>
        <v>15960</v>
      </c>
      <c r="Z39" s="28">
        <f t="shared" si="4"/>
        <v>46200</v>
      </c>
      <c r="AA39" s="28">
        <f t="shared" si="5"/>
        <v>62160</v>
      </c>
      <c r="AB39" s="83">
        <f t="shared" si="6"/>
        <v>62160</v>
      </c>
      <c r="AC39" s="83">
        <f t="shared" si="7"/>
        <v>62160</v>
      </c>
      <c r="AD39" s="108">
        <f t="shared" si="8"/>
        <v>62160</v>
      </c>
    </row>
    <row r="40" spans="1:30" ht="15">
      <c r="A40" s="29">
        <v>1810</v>
      </c>
      <c r="B40" s="22" t="s">
        <v>49</v>
      </c>
      <c r="C40" s="23">
        <v>810</v>
      </c>
      <c r="D40" s="23">
        <v>830</v>
      </c>
      <c r="E40" s="24">
        <v>840</v>
      </c>
      <c r="F40" s="24">
        <v>840</v>
      </c>
      <c r="G40" s="24">
        <v>840</v>
      </c>
      <c r="H40" s="24">
        <v>840</v>
      </c>
      <c r="I40" s="24">
        <v>840</v>
      </c>
      <c r="J40" s="24">
        <v>840</v>
      </c>
      <c r="K40" s="16"/>
      <c r="L40" s="92">
        <v>3</v>
      </c>
      <c r="M40" s="92">
        <v>2</v>
      </c>
      <c r="N40" s="92">
        <f t="shared" si="9"/>
        <v>5</v>
      </c>
      <c r="O40" s="26">
        <v>1</v>
      </c>
      <c r="P40" s="26">
        <v>4</v>
      </c>
      <c r="Q40" s="92">
        <v>5</v>
      </c>
      <c r="R40" s="92">
        <v>5</v>
      </c>
      <c r="S40" s="92">
        <v>5</v>
      </c>
      <c r="T40" s="92">
        <v>5</v>
      </c>
      <c r="U40" s="16"/>
      <c r="V40" s="28">
        <f t="shared" si="0"/>
        <v>2490</v>
      </c>
      <c r="W40" s="28">
        <f t="shared" si="1"/>
        <v>1680</v>
      </c>
      <c r="X40" s="28">
        <f t="shared" si="2"/>
        <v>4170</v>
      </c>
      <c r="Y40" s="28">
        <f t="shared" si="3"/>
        <v>840</v>
      </c>
      <c r="Z40" s="28">
        <f t="shared" si="4"/>
        <v>3360</v>
      </c>
      <c r="AA40" s="28">
        <f t="shared" si="5"/>
        <v>4200</v>
      </c>
      <c r="AB40" s="83">
        <f t="shared" si="6"/>
        <v>4200</v>
      </c>
      <c r="AC40" s="83">
        <f t="shared" si="7"/>
        <v>4200</v>
      </c>
      <c r="AD40" s="108">
        <f t="shared" si="8"/>
        <v>4200</v>
      </c>
    </row>
    <row r="41" spans="1:30" ht="15">
      <c r="A41" s="29">
        <v>1821</v>
      </c>
      <c r="B41" s="22" t="s">
        <v>50</v>
      </c>
      <c r="C41" s="23">
        <v>250</v>
      </c>
      <c r="D41" s="23">
        <v>250</v>
      </c>
      <c r="E41" s="24">
        <v>420</v>
      </c>
      <c r="F41" s="24">
        <v>420</v>
      </c>
      <c r="G41" s="24">
        <v>420</v>
      </c>
      <c r="H41" s="24">
        <v>420</v>
      </c>
      <c r="I41" s="24">
        <v>420</v>
      </c>
      <c r="J41" s="24">
        <v>420</v>
      </c>
      <c r="K41" s="16"/>
      <c r="L41" s="92">
        <v>277</v>
      </c>
      <c r="M41" s="92">
        <v>139</v>
      </c>
      <c r="N41" s="92">
        <f t="shared" si="9"/>
        <v>416</v>
      </c>
      <c r="O41" s="26">
        <v>109</v>
      </c>
      <c r="P41" s="26">
        <v>325</v>
      </c>
      <c r="Q41" s="92">
        <v>434</v>
      </c>
      <c r="R41" s="92">
        <v>451</v>
      </c>
      <c r="S41" s="92">
        <v>476</v>
      </c>
      <c r="T41" s="92">
        <v>500</v>
      </c>
      <c r="U41" s="16"/>
      <c r="V41" s="28">
        <f t="shared" si="0"/>
        <v>69250</v>
      </c>
      <c r="W41" s="28">
        <f t="shared" si="1"/>
        <v>58380</v>
      </c>
      <c r="X41" s="28">
        <f t="shared" si="2"/>
        <v>127630</v>
      </c>
      <c r="Y41" s="28">
        <f t="shared" si="3"/>
        <v>45780</v>
      </c>
      <c r="Z41" s="28">
        <f t="shared" si="4"/>
        <v>136500</v>
      </c>
      <c r="AA41" s="28">
        <f t="shared" si="5"/>
        <v>182280</v>
      </c>
      <c r="AB41" s="83">
        <f t="shared" si="6"/>
        <v>189420</v>
      </c>
      <c r="AC41" s="83">
        <f t="shared" si="7"/>
        <v>199920</v>
      </c>
      <c r="AD41" s="108">
        <f t="shared" si="8"/>
        <v>210000</v>
      </c>
    </row>
    <row r="42" spans="1:30" ht="15">
      <c r="A42" s="29">
        <v>1822</v>
      </c>
      <c r="B42" s="22" t="s">
        <v>51</v>
      </c>
      <c r="C42" s="23">
        <v>60</v>
      </c>
      <c r="D42" s="23">
        <v>62</v>
      </c>
      <c r="E42" s="24">
        <v>80</v>
      </c>
      <c r="F42" s="24">
        <v>80</v>
      </c>
      <c r="G42" s="24">
        <v>80</v>
      </c>
      <c r="H42" s="24">
        <v>80</v>
      </c>
      <c r="I42" s="24">
        <v>80</v>
      </c>
      <c r="J42" s="24">
        <v>80</v>
      </c>
      <c r="K42" s="16"/>
      <c r="L42" s="92">
        <v>2437</v>
      </c>
      <c r="M42" s="92">
        <v>1218</v>
      </c>
      <c r="N42" s="92">
        <f t="shared" si="9"/>
        <v>3655</v>
      </c>
      <c r="O42" s="26">
        <v>954</v>
      </c>
      <c r="P42" s="26">
        <v>2863</v>
      </c>
      <c r="Q42" s="92">
        <v>3817</v>
      </c>
      <c r="R42" s="92">
        <v>3967</v>
      </c>
      <c r="S42" s="92">
        <v>4185</v>
      </c>
      <c r="T42" s="92">
        <v>4394</v>
      </c>
      <c r="U42" s="16"/>
      <c r="V42" s="28">
        <f t="shared" si="0"/>
        <v>151094</v>
      </c>
      <c r="W42" s="28">
        <f t="shared" si="1"/>
        <v>97440</v>
      </c>
      <c r="X42" s="28">
        <f t="shared" si="2"/>
        <v>248534</v>
      </c>
      <c r="Y42" s="28">
        <f t="shared" si="3"/>
        <v>76320</v>
      </c>
      <c r="Z42" s="28">
        <f t="shared" si="4"/>
        <v>229040</v>
      </c>
      <c r="AA42" s="28">
        <f t="shared" si="5"/>
        <v>305360</v>
      </c>
      <c r="AB42" s="83">
        <f t="shared" si="6"/>
        <v>317360</v>
      </c>
      <c r="AC42" s="83">
        <f t="shared" si="7"/>
        <v>334800</v>
      </c>
      <c r="AD42" s="108">
        <f t="shared" si="8"/>
        <v>351520</v>
      </c>
    </row>
    <row r="43" spans="1:30" ht="15">
      <c r="A43" s="29">
        <v>1817</v>
      </c>
      <c r="B43" s="22" t="s">
        <v>52</v>
      </c>
      <c r="C43" s="23">
        <v>4800</v>
      </c>
      <c r="D43" s="23">
        <v>4800</v>
      </c>
      <c r="E43" s="24">
        <v>4000</v>
      </c>
      <c r="F43" s="24">
        <v>4000</v>
      </c>
      <c r="G43" s="24">
        <v>4000</v>
      </c>
      <c r="H43" s="24">
        <v>4000</v>
      </c>
      <c r="I43" s="24">
        <v>4000</v>
      </c>
      <c r="J43" s="24">
        <v>4000</v>
      </c>
      <c r="K43" s="16"/>
      <c r="L43" s="92">
        <v>3500</v>
      </c>
      <c r="M43" s="92">
        <v>3500</v>
      </c>
      <c r="N43" s="92">
        <f t="shared" si="9"/>
        <v>7000</v>
      </c>
      <c r="O43" s="26">
        <v>1750</v>
      </c>
      <c r="P43" s="26">
        <v>5250</v>
      </c>
      <c r="Q43" s="92">
        <v>7000</v>
      </c>
      <c r="R43" s="92">
        <v>0</v>
      </c>
      <c r="S43" s="92">
        <v>0</v>
      </c>
      <c r="T43" s="92">
        <v>0</v>
      </c>
      <c r="U43" s="16"/>
      <c r="V43" s="28">
        <f t="shared" si="0"/>
        <v>16800000</v>
      </c>
      <c r="W43" s="28">
        <f t="shared" si="1"/>
        <v>14000000</v>
      </c>
      <c r="X43" s="28">
        <f t="shared" si="2"/>
        <v>30800000</v>
      </c>
      <c r="Y43" s="28">
        <f t="shared" si="3"/>
        <v>7000000</v>
      </c>
      <c r="Z43" s="28">
        <f t="shared" si="4"/>
        <v>21000000</v>
      </c>
      <c r="AA43" s="28">
        <f t="shared" si="5"/>
        <v>28000000</v>
      </c>
      <c r="AB43" s="83">
        <f t="shared" si="6"/>
        <v>0</v>
      </c>
      <c r="AC43" s="83">
        <f t="shared" si="7"/>
        <v>0</v>
      </c>
      <c r="AD43" s="108">
        <f t="shared" si="8"/>
        <v>0</v>
      </c>
    </row>
    <row r="44" spans="1:30" ht="15">
      <c r="A44" s="29" t="s">
        <v>210</v>
      </c>
      <c r="B44" s="114" t="s">
        <v>228</v>
      </c>
      <c r="C44" s="107"/>
      <c r="D44" s="23"/>
      <c r="E44" s="24">
        <v>1000</v>
      </c>
      <c r="F44" s="24">
        <v>1000</v>
      </c>
      <c r="G44" s="24">
        <v>1000</v>
      </c>
      <c r="H44" s="24">
        <v>1000</v>
      </c>
      <c r="I44" s="24">
        <v>1000</v>
      </c>
      <c r="J44" s="24">
        <v>1000</v>
      </c>
      <c r="K44" s="16"/>
      <c r="L44" s="92">
        <v>250</v>
      </c>
      <c r="M44" s="92">
        <v>125</v>
      </c>
      <c r="N44" s="92">
        <f t="shared" si="9"/>
        <v>375</v>
      </c>
      <c r="O44" s="26">
        <v>94</v>
      </c>
      <c r="P44" s="26">
        <v>281</v>
      </c>
      <c r="Q44" s="92">
        <v>375</v>
      </c>
      <c r="R44" s="92">
        <v>375</v>
      </c>
      <c r="S44" s="92">
        <v>375</v>
      </c>
      <c r="T44" s="92">
        <v>375</v>
      </c>
      <c r="U44" s="16"/>
      <c r="V44" s="28">
        <f t="shared" si="0"/>
        <v>0</v>
      </c>
      <c r="W44" s="28">
        <f t="shared" si="1"/>
        <v>125000</v>
      </c>
      <c r="X44" s="28">
        <f>V44+W44</f>
        <v>125000</v>
      </c>
      <c r="Y44" s="28">
        <f t="shared" si="3"/>
        <v>94000</v>
      </c>
      <c r="Z44" s="28">
        <f t="shared" si="4"/>
        <v>281000</v>
      </c>
      <c r="AA44" s="28">
        <f>SUM(Y44:Z44)</f>
        <v>375000</v>
      </c>
      <c r="AB44" s="83">
        <f t="shared" si="6"/>
        <v>375000</v>
      </c>
      <c r="AC44" s="83">
        <f t="shared" si="7"/>
        <v>375000</v>
      </c>
      <c r="AD44" s="108">
        <f t="shared" si="8"/>
        <v>375000</v>
      </c>
    </row>
    <row r="45" spans="1:30" ht="15">
      <c r="A45" s="34" t="s">
        <v>19</v>
      </c>
      <c r="B45" s="35"/>
      <c r="C45" s="36"/>
      <c r="D45" s="36"/>
      <c r="E45" s="36"/>
      <c r="F45" s="36"/>
      <c r="G45" s="36"/>
      <c r="H45" s="36"/>
      <c r="I45" s="36"/>
      <c r="J45" s="36"/>
      <c r="K45" s="16"/>
      <c r="L45" s="25"/>
      <c r="M45" s="25"/>
      <c r="N45" s="25"/>
      <c r="O45" s="26"/>
      <c r="P45" s="26"/>
      <c r="Q45" s="25"/>
      <c r="R45" s="26"/>
      <c r="S45" s="26"/>
      <c r="T45" s="26"/>
      <c r="U45" s="16"/>
      <c r="V45" s="28">
        <f aca="true" t="shared" si="10" ref="V45:AD45">SUM(V10:V44)</f>
        <v>361274184</v>
      </c>
      <c r="W45" s="28">
        <f t="shared" si="10"/>
        <v>242549020</v>
      </c>
      <c r="X45" s="28">
        <f t="shared" si="10"/>
        <v>603823204</v>
      </c>
      <c r="Y45" s="28">
        <f t="shared" si="10"/>
        <v>184474280</v>
      </c>
      <c r="Z45" s="28">
        <f t="shared" si="10"/>
        <v>553421180</v>
      </c>
      <c r="AA45" s="28">
        <f t="shared" si="10"/>
        <v>737895460</v>
      </c>
      <c r="AB45" s="28">
        <f t="shared" si="10"/>
        <v>737192700</v>
      </c>
      <c r="AC45" s="28">
        <f t="shared" si="10"/>
        <v>762933760</v>
      </c>
      <c r="AD45" s="108">
        <f t="shared" si="10"/>
        <v>787714700</v>
      </c>
    </row>
    <row r="46" spans="1:30" ht="15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16"/>
      <c r="L46" s="25"/>
      <c r="M46" s="25"/>
      <c r="N46" s="25"/>
      <c r="O46" s="26"/>
      <c r="P46" s="26"/>
      <c r="Q46" s="25"/>
      <c r="R46" s="26"/>
      <c r="S46" s="26"/>
      <c r="T46" s="26"/>
      <c r="U46" s="16"/>
      <c r="V46" s="28"/>
      <c r="W46" s="28"/>
      <c r="X46" s="28"/>
      <c r="Y46" s="28"/>
      <c r="Z46" s="28"/>
      <c r="AA46" s="28"/>
      <c r="AB46" s="83"/>
      <c r="AC46" s="28"/>
      <c r="AD46" s="108"/>
    </row>
    <row r="47" spans="1:30" ht="15">
      <c r="A47" s="34" t="s">
        <v>53</v>
      </c>
      <c r="B47" s="35"/>
      <c r="C47" s="36"/>
      <c r="D47" s="36"/>
      <c r="E47" s="36"/>
      <c r="F47" s="36"/>
      <c r="G47" s="36"/>
      <c r="H47" s="36"/>
      <c r="I47" s="36"/>
      <c r="J47" s="36"/>
      <c r="K47" s="16"/>
      <c r="L47" s="25"/>
      <c r="M47" s="25"/>
      <c r="N47" s="25"/>
      <c r="O47" s="26"/>
      <c r="P47" s="26"/>
      <c r="Q47" s="25"/>
      <c r="R47" s="26"/>
      <c r="S47" s="26"/>
      <c r="T47" s="26"/>
      <c r="U47" s="16"/>
      <c r="V47" s="28"/>
      <c r="W47" s="28"/>
      <c r="X47" s="28"/>
      <c r="Y47" s="28"/>
      <c r="Z47" s="28"/>
      <c r="AA47" s="28"/>
      <c r="AB47" s="83"/>
      <c r="AC47" s="28"/>
      <c r="AD47" s="108"/>
    </row>
    <row r="48" spans="1:30" ht="15">
      <c r="A48" s="21">
        <v>2011</v>
      </c>
      <c r="B48" s="22" t="s">
        <v>20</v>
      </c>
      <c r="C48" s="23">
        <v>190</v>
      </c>
      <c r="D48" s="23">
        <v>195</v>
      </c>
      <c r="E48" s="24">
        <v>140</v>
      </c>
      <c r="F48" s="24">
        <v>140</v>
      </c>
      <c r="G48" s="24">
        <v>140</v>
      </c>
      <c r="H48" s="24">
        <v>140</v>
      </c>
      <c r="I48" s="24">
        <v>140</v>
      </c>
      <c r="J48" s="24">
        <v>140</v>
      </c>
      <c r="K48" s="16"/>
      <c r="L48" s="92">
        <v>5159</v>
      </c>
      <c r="M48" s="92">
        <v>2580</v>
      </c>
      <c r="N48" s="92">
        <f aca="true" t="shared" si="11" ref="N48:N83">SUM(L48:M48)</f>
        <v>7739</v>
      </c>
      <c r="O48" s="26">
        <v>2026</v>
      </c>
      <c r="P48" s="26">
        <v>6078</v>
      </c>
      <c r="Q48" s="92">
        <v>8104</v>
      </c>
      <c r="R48" s="92">
        <v>8682</v>
      </c>
      <c r="S48" s="92">
        <v>9161</v>
      </c>
      <c r="T48" s="92">
        <v>9620</v>
      </c>
      <c r="U48" s="16"/>
      <c r="V48" s="28">
        <f aca="true" t="shared" si="12" ref="V48:V83">L48*D48</f>
        <v>1006005</v>
      </c>
      <c r="W48" s="28">
        <f aca="true" t="shared" si="13" ref="W48:W83">M48*E48</f>
        <v>361200</v>
      </c>
      <c r="X48" s="28">
        <f>V48+W48</f>
        <v>1367205</v>
      </c>
      <c r="Y48" s="28">
        <f aca="true" t="shared" si="14" ref="Y48:Y83">O48*F48</f>
        <v>283640</v>
      </c>
      <c r="Z48" s="28">
        <f aca="true" t="shared" si="15" ref="Z48:Z83">P48*G48</f>
        <v>850920</v>
      </c>
      <c r="AA48" s="28">
        <f>SUM(Y48:Z48)</f>
        <v>1134560</v>
      </c>
      <c r="AB48" s="83">
        <f aca="true" t="shared" si="16" ref="AB48:AB83">H48*R48</f>
        <v>1215480</v>
      </c>
      <c r="AC48" s="83">
        <f aca="true" t="shared" si="17" ref="AC48:AC83">I48*S48</f>
        <v>1282540</v>
      </c>
      <c r="AD48" s="108">
        <f aca="true" t="shared" si="18" ref="AD48:AD83">J48*T48</f>
        <v>1346800</v>
      </c>
    </row>
    <row r="49" spans="1:30" ht="15">
      <c r="A49" s="21">
        <v>4011</v>
      </c>
      <c r="B49" s="22" t="s">
        <v>54</v>
      </c>
      <c r="C49" s="23">
        <v>95</v>
      </c>
      <c r="D49" s="23">
        <v>98</v>
      </c>
      <c r="E49" s="24">
        <v>70</v>
      </c>
      <c r="F49" s="24">
        <v>70</v>
      </c>
      <c r="G49" s="24">
        <v>70</v>
      </c>
      <c r="H49" s="24">
        <v>70</v>
      </c>
      <c r="I49" s="24">
        <v>70</v>
      </c>
      <c r="J49" s="24">
        <v>70</v>
      </c>
      <c r="K49" s="16"/>
      <c r="L49" s="92">
        <v>37835</v>
      </c>
      <c r="M49" s="92">
        <v>18918</v>
      </c>
      <c r="N49" s="92">
        <f t="shared" si="11"/>
        <v>56753</v>
      </c>
      <c r="O49" s="26">
        <v>14857</v>
      </c>
      <c r="P49" s="26">
        <v>44571</v>
      </c>
      <c r="Q49" s="92">
        <v>59428</v>
      </c>
      <c r="R49" s="92">
        <v>63666</v>
      </c>
      <c r="S49" s="92">
        <v>67180</v>
      </c>
      <c r="T49" s="92">
        <v>70548</v>
      </c>
      <c r="U49" s="16"/>
      <c r="V49" s="28">
        <f t="shared" si="12"/>
        <v>3707830</v>
      </c>
      <c r="W49" s="28">
        <f t="shared" si="13"/>
        <v>1324260</v>
      </c>
      <c r="X49" s="28">
        <f>V49+W49</f>
        <v>5032090</v>
      </c>
      <c r="Y49" s="28">
        <f t="shared" si="14"/>
        <v>1039990</v>
      </c>
      <c r="Z49" s="28">
        <f t="shared" si="15"/>
        <v>3119970</v>
      </c>
      <c r="AA49" s="28">
        <f>SUM(Y49:Z49)</f>
        <v>4159960</v>
      </c>
      <c r="AB49" s="83">
        <f t="shared" si="16"/>
        <v>4456620</v>
      </c>
      <c r="AC49" s="83">
        <f t="shared" si="17"/>
        <v>4702600</v>
      </c>
      <c r="AD49" s="108">
        <f t="shared" si="18"/>
        <v>4938360</v>
      </c>
    </row>
    <row r="50" spans="1:30" ht="15">
      <c r="A50" s="21">
        <v>2111</v>
      </c>
      <c r="B50" s="22" t="s">
        <v>21</v>
      </c>
      <c r="C50" s="23">
        <v>310</v>
      </c>
      <c r="D50" s="23">
        <v>310</v>
      </c>
      <c r="E50" s="24">
        <v>300</v>
      </c>
      <c r="F50" s="24">
        <v>300</v>
      </c>
      <c r="G50" s="24">
        <v>300</v>
      </c>
      <c r="H50" s="24">
        <v>300</v>
      </c>
      <c r="I50" s="24">
        <v>300</v>
      </c>
      <c r="J50" s="24">
        <v>300</v>
      </c>
      <c r="K50" s="16"/>
      <c r="L50" s="92">
        <v>42542</v>
      </c>
      <c r="M50" s="92">
        <v>21271</v>
      </c>
      <c r="N50" s="92">
        <f t="shared" si="11"/>
        <v>63813</v>
      </c>
      <c r="O50" s="26">
        <v>16705</v>
      </c>
      <c r="P50" s="26">
        <v>50115</v>
      </c>
      <c r="Q50" s="92">
        <v>66820</v>
      </c>
      <c r="R50" s="92">
        <v>71587</v>
      </c>
      <c r="S50" s="92">
        <v>75537</v>
      </c>
      <c r="T50" s="92">
        <v>79325</v>
      </c>
      <c r="U50" s="16"/>
      <c r="V50" s="28">
        <f t="shared" si="12"/>
        <v>13188020</v>
      </c>
      <c r="W50" s="28">
        <f t="shared" si="13"/>
        <v>6381300</v>
      </c>
      <c r="X50" s="28">
        <f>V50+W50</f>
        <v>19569320</v>
      </c>
      <c r="Y50" s="28">
        <f t="shared" si="14"/>
        <v>5011500</v>
      </c>
      <c r="Z50" s="28">
        <f t="shared" si="15"/>
        <v>15034500</v>
      </c>
      <c r="AA50" s="28">
        <f>SUM(Y50:Z50)</f>
        <v>20046000</v>
      </c>
      <c r="AB50" s="83">
        <f t="shared" si="16"/>
        <v>21476100</v>
      </c>
      <c r="AC50" s="83">
        <f t="shared" si="17"/>
        <v>22661100</v>
      </c>
      <c r="AD50" s="108">
        <f t="shared" si="18"/>
        <v>23797500</v>
      </c>
    </row>
    <row r="51" spans="1:30" ht="15">
      <c r="A51" s="21">
        <v>2311</v>
      </c>
      <c r="B51" s="22" t="s">
        <v>22</v>
      </c>
      <c r="C51" s="23">
        <v>125</v>
      </c>
      <c r="D51" s="23">
        <v>125</v>
      </c>
      <c r="E51" s="24">
        <v>360</v>
      </c>
      <c r="F51" s="24">
        <v>360</v>
      </c>
      <c r="G51" s="24">
        <v>360</v>
      </c>
      <c r="H51" s="24">
        <v>360</v>
      </c>
      <c r="I51" s="24">
        <v>360</v>
      </c>
      <c r="J51" s="24">
        <v>360</v>
      </c>
      <c r="K51" s="16"/>
      <c r="L51" s="92">
        <v>42676</v>
      </c>
      <c r="M51" s="92">
        <v>21338</v>
      </c>
      <c r="N51" s="92">
        <f t="shared" si="11"/>
        <v>64014</v>
      </c>
      <c r="O51" s="26">
        <v>16758</v>
      </c>
      <c r="P51" s="26">
        <v>50273</v>
      </c>
      <c r="Q51" s="92">
        <v>67031</v>
      </c>
      <c r="R51" s="92">
        <v>71813</v>
      </c>
      <c r="S51" s="92">
        <v>75776</v>
      </c>
      <c r="T51" s="92">
        <v>79576</v>
      </c>
      <c r="U51" s="16"/>
      <c r="V51" s="28">
        <f t="shared" si="12"/>
        <v>5334500</v>
      </c>
      <c r="W51" s="28">
        <f t="shared" si="13"/>
        <v>7681680</v>
      </c>
      <c r="X51" s="28">
        <f>V51+W51</f>
        <v>13016180</v>
      </c>
      <c r="Y51" s="28">
        <f t="shared" si="14"/>
        <v>6032880</v>
      </c>
      <c r="Z51" s="28">
        <f t="shared" si="15"/>
        <v>18098280</v>
      </c>
      <c r="AA51" s="28">
        <f>SUM(Y51:Z51)</f>
        <v>24131160</v>
      </c>
      <c r="AB51" s="83">
        <f t="shared" si="16"/>
        <v>25852680</v>
      </c>
      <c r="AC51" s="83">
        <f t="shared" si="17"/>
        <v>27279360</v>
      </c>
      <c r="AD51" s="108">
        <f t="shared" si="18"/>
        <v>28647360</v>
      </c>
    </row>
    <row r="52" spans="1:30" ht="15">
      <c r="A52" s="21">
        <v>2012</v>
      </c>
      <c r="B52" s="22" t="s">
        <v>23</v>
      </c>
      <c r="C52" s="23">
        <v>125</v>
      </c>
      <c r="D52" s="23">
        <v>125</v>
      </c>
      <c r="E52" s="24">
        <v>90</v>
      </c>
      <c r="F52" s="24">
        <v>90</v>
      </c>
      <c r="G52" s="24">
        <v>90</v>
      </c>
      <c r="H52" s="24">
        <v>90</v>
      </c>
      <c r="I52" s="24">
        <v>90</v>
      </c>
      <c r="J52" s="24">
        <v>90</v>
      </c>
      <c r="K52" s="16"/>
      <c r="L52" s="92">
        <v>7138</v>
      </c>
      <c r="M52" s="92">
        <v>3569</v>
      </c>
      <c r="N52" s="92">
        <f t="shared" si="11"/>
        <v>10707</v>
      </c>
      <c r="O52" s="26">
        <v>2670</v>
      </c>
      <c r="P52" s="26">
        <v>8008</v>
      </c>
      <c r="Q52" s="92">
        <v>10678</v>
      </c>
      <c r="R52" s="92">
        <v>10645</v>
      </c>
      <c r="S52" s="92">
        <v>10858</v>
      </c>
      <c r="T52" s="92">
        <v>11075</v>
      </c>
      <c r="U52" s="16"/>
      <c r="V52" s="28">
        <f t="shared" si="12"/>
        <v>892250</v>
      </c>
      <c r="W52" s="28">
        <f t="shared" si="13"/>
        <v>321210</v>
      </c>
      <c r="X52" s="28">
        <f>V52+W52</f>
        <v>1213460</v>
      </c>
      <c r="Y52" s="28">
        <f t="shared" si="14"/>
        <v>240300</v>
      </c>
      <c r="Z52" s="28">
        <f t="shared" si="15"/>
        <v>720720</v>
      </c>
      <c r="AA52" s="28">
        <f>SUM(Y52:Z52)</f>
        <v>961020</v>
      </c>
      <c r="AB52" s="83">
        <f t="shared" si="16"/>
        <v>958050</v>
      </c>
      <c r="AC52" s="83">
        <f t="shared" si="17"/>
        <v>977220</v>
      </c>
      <c r="AD52" s="108">
        <f t="shared" si="18"/>
        <v>996750</v>
      </c>
    </row>
    <row r="53" spans="1:30" ht="15">
      <c r="A53" s="21">
        <v>2112</v>
      </c>
      <c r="B53" s="22" t="s">
        <v>24</v>
      </c>
      <c r="C53" s="23">
        <v>60</v>
      </c>
      <c r="D53" s="23">
        <v>60</v>
      </c>
      <c r="E53" s="24">
        <v>60</v>
      </c>
      <c r="F53" s="24">
        <v>60</v>
      </c>
      <c r="G53" s="24">
        <v>60</v>
      </c>
      <c r="H53" s="24">
        <v>60</v>
      </c>
      <c r="I53" s="24">
        <v>60</v>
      </c>
      <c r="J53" s="24">
        <v>60</v>
      </c>
      <c r="K53" s="16"/>
      <c r="L53" s="92">
        <v>7138</v>
      </c>
      <c r="M53" s="92">
        <v>3569</v>
      </c>
      <c r="N53" s="92">
        <f t="shared" si="11"/>
        <v>10707</v>
      </c>
      <c r="O53" s="26">
        <v>2670</v>
      </c>
      <c r="P53" s="26">
        <v>8008</v>
      </c>
      <c r="Q53" s="92">
        <v>10678</v>
      </c>
      <c r="R53" s="92">
        <v>10645</v>
      </c>
      <c r="S53" s="92">
        <v>10858</v>
      </c>
      <c r="T53" s="92">
        <v>11075</v>
      </c>
      <c r="U53" s="16"/>
      <c r="V53" s="28">
        <f t="shared" si="12"/>
        <v>428280</v>
      </c>
      <c r="W53" s="28">
        <f t="shared" si="13"/>
        <v>214140</v>
      </c>
      <c r="X53" s="28">
        <f aca="true" t="shared" si="19" ref="X53:X66">V53+W53</f>
        <v>642420</v>
      </c>
      <c r="Y53" s="28">
        <f t="shared" si="14"/>
        <v>160200</v>
      </c>
      <c r="Z53" s="28">
        <f t="shared" si="15"/>
        <v>480480</v>
      </c>
      <c r="AA53" s="28">
        <f aca="true" t="shared" si="20" ref="AA53:AA67">SUM(Y53:Z53)</f>
        <v>640680</v>
      </c>
      <c r="AB53" s="83">
        <f t="shared" si="16"/>
        <v>638700</v>
      </c>
      <c r="AC53" s="83">
        <f t="shared" si="17"/>
        <v>651480</v>
      </c>
      <c r="AD53" s="108">
        <f t="shared" si="18"/>
        <v>664500</v>
      </c>
    </row>
    <row r="54" spans="1:30" ht="15">
      <c r="A54" s="21">
        <v>2312</v>
      </c>
      <c r="B54" s="22" t="s">
        <v>25</v>
      </c>
      <c r="C54" s="23">
        <v>80</v>
      </c>
      <c r="D54" s="23">
        <v>80</v>
      </c>
      <c r="E54" s="24">
        <v>230</v>
      </c>
      <c r="F54" s="24">
        <v>230</v>
      </c>
      <c r="G54" s="24">
        <v>230</v>
      </c>
      <c r="H54" s="24">
        <v>230</v>
      </c>
      <c r="I54" s="24">
        <v>230</v>
      </c>
      <c r="J54" s="24">
        <v>230</v>
      </c>
      <c r="K54" s="16"/>
      <c r="L54" s="92">
        <v>7138</v>
      </c>
      <c r="M54" s="92">
        <v>3569</v>
      </c>
      <c r="N54" s="92">
        <f t="shared" si="11"/>
        <v>10707</v>
      </c>
      <c r="O54" s="26">
        <v>2670</v>
      </c>
      <c r="P54" s="26">
        <v>8008</v>
      </c>
      <c r="Q54" s="92">
        <v>10678</v>
      </c>
      <c r="R54" s="92">
        <v>10645</v>
      </c>
      <c r="S54" s="92">
        <v>10858</v>
      </c>
      <c r="T54" s="92">
        <v>11075</v>
      </c>
      <c r="U54" s="16"/>
      <c r="V54" s="28">
        <f t="shared" si="12"/>
        <v>571040</v>
      </c>
      <c r="W54" s="28">
        <f t="shared" si="13"/>
        <v>820870</v>
      </c>
      <c r="X54" s="28">
        <f t="shared" si="19"/>
        <v>1391910</v>
      </c>
      <c r="Y54" s="28">
        <f t="shared" si="14"/>
        <v>614100</v>
      </c>
      <c r="Z54" s="28">
        <f t="shared" si="15"/>
        <v>1841840</v>
      </c>
      <c r="AA54" s="28">
        <f t="shared" si="20"/>
        <v>2455940</v>
      </c>
      <c r="AB54" s="83">
        <f t="shared" si="16"/>
        <v>2448350</v>
      </c>
      <c r="AC54" s="83">
        <f t="shared" si="17"/>
        <v>2497340</v>
      </c>
      <c r="AD54" s="108">
        <f t="shared" si="18"/>
        <v>2547250</v>
      </c>
    </row>
    <row r="55" spans="1:30" ht="15">
      <c r="A55" s="21">
        <v>2013</v>
      </c>
      <c r="B55" s="22" t="s">
        <v>26</v>
      </c>
      <c r="C55" s="23">
        <v>125</v>
      </c>
      <c r="D55" s="23">
        <v>125</v>
      </c>
      <c r="E55" s="24">
        <v>90</v>
      </c>
      <c r="F55" s="24">
        <v>90</v>
      </c>
      <c r="G55" s="24">
        <v>90</v>
      </c>
      <c r="H55" s="24">
        <v>90</v>
      </c>
      <c r="I55" s="24">
        <v>90</v>
      </c>
      <c r="J55" s="24">
        <v>90</v>
      </c>
      <c r="K55" s="16"/>
      <c r="L55" s="92">
        <v>238</v>
      </c>
      <c r="M55" s="92">
        <v>119</v>
      </c>
      <c r="N55" s="92">
        <f t="shared" si="11"/>
        <v>357</v>
      </c>
      <c r="O55" s="26">
        <v>88</v>
      </c>
      <c r="P55" s="26">
        <v>265</v>
      </c>
      <c r="Q55" s="92">
        <v>353</v>
      </c>
      <c r="R55" s="92">
        <v>350</v>
      </c>
      <c r="S55" s="92">
        <v>353</v>
      </c>
      <c r="T55" s="92">
        <v>357</v>
      </c>
      <c r="U55" s="16"/>
      <c r="V55" s="28">
        <f t="shared" si="12"/>
        <v>29750</v>
      </c>
      <c r="W55" s="28">
        <f t="shared" si="13"/>
        <v>10710</v>
      </c>
      <c r="X55" s="28">
        <f t="shared" si="19"/>
        <v>40460</v>
      </c>
      <c r="Y55" s="28">
        <f t="shared" si="14"/>
        <v>7920</v>
      </c>
      <c r="Z55" s="28">
        <f t="shared" si="15"/>
        <v>23850</v>
      </c>
      <c r="AA55" s="28">
        <f t="shared" si="20"/>
        <v>31770</v>
      </c>
      <c r="AB55" s="83">
        <f t="shared" si="16"/>
        <v>31500</v>
      </c>
      <c r="AC55" s="83">
        <f t="shared" si="17"/>
        <v>31770</v>
      </c>
      <c r="AD55" s="108">
        <f t="shared" si="18"/>
        <v>32130</v>
      </c>
    </row>
    <row r="56" spans="1:30" ht="15">
      <c r="A56" s="21">
        <v>2113</v>
      </c>
      <c r="B56" s="22" t="s">
        <v>27</v>
      </c>
      <c r="C56" s="23">
        <v>190</v>
      </c>
      <c r="D56" s="23">
        <v>190</v>
      </c>
      <c r="E56" s="24">
        <v>190</v>
      </c>
      <c r="F56" s="24">
        <v>190</v>
      </c>
      <c r="G56" s="24">
        <v>190</v>
      </c>
      <c r="H56" s="24">
        <v>190</v>
      </c>
      <c r="I56" s="24">
        <v>190</v>
      </c>
      <c r="J56" s="24">
        <v>190</v>
      </c>
      <c r="K56" s="16"/>
      <c r="L56" s="92">
        <v>238</v>
      </c>
      <c r="M56" s="92">
        <v>119</v>
      </c>
      <c r="N56" s="92">
        <f t="shared" si="11"/>
        <v>357</v>
      </c>
      <c r="O56" s="26">
        <v>88</v>
      </c>
      <c r="P56" s="26">
        <v>265</v>
      </c>
      <c r="Q56" s="92">
        <v>353</v>
      </c>
      <c r="R56" s="92">
        <v>350</v>
      </c>
      <c r="S56" s="92">
        <v>353</v>
      </c>
      <c r="T56" s="92">
        <v>357</v>
      </c>
      <c r="U56" s="16"/>
      <c r="V56" s="28">
        <f t="shared" si="12"/>
        <v>45220</v>
      </c>
      <c r="W56" s="28">
        <f t="shared" si="13"/>
        <v>22610</v>
      </c>
      <c r="X56" s="28">
        <f t="shared" si="19"/>
        <v>67830</v>
      </c>
      <c r="Y56" s="28">
        <f t="shared" si="14"/>
        <v>16720</v>
      </c>
      <c r="Z56" s="28">
        <f t="shared" si="15"/>
        <v>50350</v>
      </c>
      <c r="AA56" s="28">
        <f t="shared" si="20"/>
        <v>67070</v>
      </c>
      <c r="AB56" s="83">
        <f t="shared" si="16"/>
        <v>66500</v>
      </c>
      <c r="AC56" s="83">
        <f t="shared" si="17"/>
        <v>67070</v>
      </c>
      <c r="AD56" s="108">
        <f t="shared" si="18"/>
        <v>67830</v>
      </c>
    </row>
    <row r="57" spans="1:30" ht="15">
      <c r="A57" s="21">
        <v>2313</v>
      </c>
      <c r="B57" s="22" t="s">
        <v>28</v>
      </c>
      <c r="C57" s="23">
        <v>100</v>
      </c>
      <c r="D57" s="23">
        <v>100</v>
      </c>
      <c r="E57" s="24">
        <v>290</v>
      </c>
      <c r="F57" s="24">
        <v>290</v>
      </c>
      <c r="G57" s="24">
        <v>290</v>
      </c>
      <c r="H57" s="24">
        <v>290</v>
      </c>
      <c r="I57" s="24">
        <v>290</v>
      </c>
      <c r="J57" s="24">
        <v>290</v>
      </c>
      <c r="K57" s="16"/>
      <c r="L57" s="92">
        <v>238</v>
      </c>
      <c r="M57" s="92">
        <v>119</v>
      </c>
      <c r="N57" s="92">
        <f t="shared" si="11"/>
        <v>357</v>
      </c>
      <c r="O57" s="26">
        <v>88</v>
      </c>
      <c r="P57" s="26">
        <v>265</v>
      </c>
      <c r="Q57" s="92">
        <v>353</v>
      </c>
      <c r="R57" s="92">
        <v>350</v>
      </c>
      <c r="S57" s="92">
        <v>353</v>
      </c>
      <c r="T57" s="92">
        <v>357</v>
      </c>
      <c r="U57" s="16"/>
      <c r="V57" s="28">
        <f t="shared" si="12"/>
        <v>23800</v>
      </c>
      <c r="W57" s="28">
        <f t="shared" si="13"/>
        <v>34510</v>
      </c>
      <c r="X57" s="28">
        <f t="shared" si="19"/>
        <v>58310</v>
      </c>
      <c r="Y57" s="28">
        <f t="shared" si="14"/>
        <v>25520</v>
      </c>
      <c r="Z57" s="28">
        <f t="shared" si="15"/>
        <v>76850</v>
      </c>
      <c r="AA57" s="28">
        <f t="shared" si="20"/>
        <v>102370</v>
      </c>
      <c r="AB57" s="83">
        <f t="shared" si="16"/>
        <v>101500</v>
      </c>
      <c r="AC57" s="83">
        <f t="shared" si="17"/>
        <v>102370</v>
      </c>
      <c r="AD57" s="108">
        <f t="shared" si="18"/>
        <v>103530</v>
      </c>
    </row>
    <row r="58" spans="1:30" ht="15">
      <c r="A58" s="21">
        <v>2014</v>
      </c>
      <c r="B58" s="22" t="s">
        <v>29</v>
      </c>
      <c r="C58" s="23">
        <v>190</v>
      </c>
      <c r="D58" s="23">
        <v>195</v>
      </c>
      <c r="E58" s="24">
        <v>140</v>
      </c>
      <c r="F58" s="24">
        <v>140</v>
      </c>
      <c r="G58" s="24">
        <v>140</v>
      </c>
      <c r="H58" s="24">
        <v>140</v>
      </c>
      <c r="I58" s="24">
        <v>140</v>
      </c>
      <c r="J58" s="24">
        <v>140</v>
      </c>
      <c r="K58" s="16"/>
      <c r="L58" s="92">
        <v>69</v>
      </c>
      <c r="M58" s="92">
        <v>35</v>
      </c>
      <c r="N58" s="92">
        <f t="shared" si="11"/>
        <v>104</v>
      </c>
      <c r="O58" s="26">
        <v>26</v>
      </c>
      <c r="P58" s="26">
        <v>77</v>
      </c>
      <c r="Q58" s="92">
        <v>103</v>
      </c>
      <c r="R58" s="92">
        <v>102</v>
      </c>
      <c r="S58" s="92">
        <v>105</v>
      </c>
      <c r="T58" s="92">
        <v>108</v>
      </c>
      <c r="U58" s="16"/>
      <c r="V58" s="28">
        <f t="shared" si="12"/>
        <v>13455</v>
      </c>
      <c r="W58" s="28">
        <f t="shared" si="13"/>
        <v>4900</v>
      </c>
      <c r="X58" s="28">
        <f t="shared" si="19"/>
        <v>18355</v>
      </c>
      <c r="Y58" s="28">
        <f t="shared" si="14"/>
        <v>3640</v>
      </c>
      <c r="Z58" s="28">
        <f t="shared" si="15"/>
        <v>10780</v>
      </c>
      <c r="AA58" s="28">
        <f t="shared" si="20"/>
        <v>14420</v>
      </c>
      <c r="AB58" s="83">
        <f t="shared" si="16"/>
        <v>14280</v>
      </c>
      <c r="AC58" s="83">
        <f t="shared" si="17"/>
        <v>14700</v>
      </c>
      <c r="AD58" s="108">
        <f t="shared" si="18"/>
        <v>15120</v>
      </c>
    </row>
    <row r="59" spans="1:30" ht="15">
      <c r="A59" s="21">
        <v>2114</v>
      </c>
      <c r="B59" s="22" t="s">
        <v>30</v>
      </c>
      <c r="C59" s="23">
        <v>310</v>
      </c>
      <c r="D59" s="23">
        <v>310</v>
      </c>
      <c r="E59" s="24">
        <v>300</v>
      </c>
      <c r="F59" s="24">
        <v>300</v>
      </c>
      <c r="G59" s="24">
        <v>300</v>
      </c>
      <c r="H59" s="24">
        <v>300</v>
      </c>
      <c r="I59" s="24">
        <v>300</v>
      </c>
      <c r="J59" s="24">
        <v>300</v>
      </c>
      <c r="K59" s="16"/>
      <c r="L59" s="92">
        <v>69</v>
      </c>
      <c r="M59" s="92">
        <v>35</v>
      </c>
      <c r="N59" s="92">
        <f t="shared" si="11"/>
        <v>104</v>
      </c>
      <c r="O59" s="26">
        <v>26</v>
      </c>
      <c r="P59" s="26">
        <v>77</v>
      </c>
      <c r="Q59" s="92">
        <v>103</v>
      </c>
      <c r="R59" s="92">
        <v>102</v>
      </c>
      <c r="S59" s="92">
        <v>105</v>
      </c>
      <c r="T59" s="92">
        <v>108</v>
      </c>
      <c r="U59" s="16"/>
      <c r="V59" s="28">
        <f t="shared" si="12"/>
        <v>21390</v>
      </c>
      <c r="W59" s="28">
        <f t="shared" si="13"/>
        <v>10500</v>
      </c>
      <c r="X59" s="28">
        <f t="shared" si="19"/>
        <v>31890</v>
      </c>
      <c r="Y59" s="28">
        <f t="shared" si="14"/>
        <v>7800</v>
      </c>
      <c r="Z59" s="28">
        <f t="shared" si="15"/>
        <v>23100</v>
      </c>
      <c r="AA59" s="28">
        <f t="shared" si="20"/>
        <v>30900</v>
      </c>
      <c r="AB59" s="83">
        <f t="shared" si="16"/>
        <v>30600</v>
      </c>
      <c r="AC59" s="83">
        <f t="shared" si="17"/>
        <v>31500</v>
      </c>
      <c r="AD59" s="108">
        <f t="shared" si="18"/>
        <v>32400</v>
      </c>
    </row>
    <row r="60" spans="1:30" ht="15">
      <c r="A60" s="21">
        <v>2314</v>
      </c>
      <c r="B60" s="22" t="s">
        <v>31</v>
      </c>
      <c r="C60" s="23">
        <v>375</v>
      </c>
      <c r="D60" s="23">
        <v>380</v>
      </c>
      <c r="E60" s="24">
        <v>1080</v>
      </c>
      <c r="F60" s="24">
        <v>1080</v>
      </c>
      <c r="G60" s="24">
        <v>1080</v>
      </c>
      <c r="H60" s="24">
        <v>1080</v>
      </c>
      <c r="I60" s="24">
        <v>1080</v>
      </c>
      <c r="J60" s="24">
        <v>1080</v>
      </c>
      <c r="K60" s="16"/>
      <c r="L60" s="92">
        <v>69</v>
      </c>
      <c r="M60" s="92">
        <v>35</v>
      </c>
      <c r="N60" s="92">
        <f t="shared" si="11"/>
        <v>104</v>
      </c>
      <c r="O60" s="26">
        <v>26</v>
      </c>
      <c r="P60" s="26">
        <v>77</v>
      </c>
      <c r="Q60" s="92">
        <v>103</v>
      </c>
      <c r="R60" s="92">
        <v>102</v>
      </c>
      <c r="S60" s="92">
        <v>105</v>
      </c>
      <c r="T60" s="92">
        <v>108</v>
      </c>
      <c r="U60" s="16"/>
      <c r="V60" s="28">
        <f t="shared" si="12"/>
        <v>26220</v>
      </c>
      <c r="W60" s="28">
        <f t="shared" si="13"/>
        <v>37800</v>
      </c>
      <c r="X60" s="28">
        <f t="shared" si="19"/>
        <v>64020</v>
      </c>
      <c r="Y60" s="28">
        <f t="shared" si="14"/>
        <v>28080</v>
      </c>
      <c r="Z60" s="28">
        <f t="shared" si="15"/>
        <v>83160</v>
      </c>
      <c r="AA60" s="28">
        <f t="shared" si="20"/>
        <v>111240</v>
      </c>
      <c r="AB60" s="83">
        <f t="shared" si="16"/>
        <v>110160</v>
      </c>
      <c r="AC60" s="83">
        <f t="shared" si="17"/>
        <v>113400</v>
      </c>
      <c r="AD60" s="108">
        <f t="shared" si="18"/>
        <v>116640</v>
      </c>
    </row>
    <row r="61" spans="1:30" ht="15">
      <c r="A61" s="29">
        <v>2005</v>
      </c>
      <c r="B61" s="22" t="s">
        <v>32</v>
      </c>
      <c r="C61" s="38">
        <v>125</v>
      </c>
      <c r="D61" s="23">
        <v>125</v>
      </c>
      <c r="E61" s="39">
        <v>130</v>
      </c>
      <c r="F61" s="39">
        <v>130</v>
      </c>
      <c r="G61" s="39">
        <v>130</v>
      </c>
      <c r="H61" s="39">
        <v>130</v>
      </c>
      <c r="I61" s="39">
        <v>130</v>
      </c>
      <c r="J61" s="39">
        <v>130</v>
      </c>
      <c r="K61" s="16"/>
      <c r="L61" s="92">
        <v>47334</v>
      </c>
      <c r="M61" s="92">
        <v>23667</v>
      </c>
      <c r="N61" s="92">
        <f t="shared" si="11"/>
        <v>71001</v>
      </c>
      <c r="O61" s="26">
        <v>18778</v>
      </c>
      <c r="P61" s="26">
        <v>56333</v>
      </c>
      <c r="Q61" s="92">
        <v>75111</v>
      </c>
      <c r="R61" s="92">
        <v>79458</v>
      </c>
      <c r="S61" s="92">
        <v>84225</v>
      </c>
      <c r="T61" s="92">
        <v>89278</v>
      </c>
      <c r="U61" s="16"/>
      <c r="V61" s="28">
        <f t="shared" si="12"/>
        <v>5916750</v>
      </c>
      <c r="W61" s="28">
        <f t="shared" si="13"/>
        <v>3076710</v>
      </c>
      <c r="X61" s="28">
        <f t="shared" si="19"/>
        <v>8993460</v>
      </c>
      <c r="Y61" s="28">
        <f t="shared" si="14"/>
        <v>2441140</v>
      </c>
      <c r="Z61" s="28">
        <f t="shared" si="15"/>
        <v>7323290</v>
      </c>
      <c r="AA61" s="28">
        <f t="shared" si="20"/>
        <v>9764430</v>
      </c>
      <c r="AB61" s="83">
        <f t="shared" si="16"/>
        <v>10329540</v>
      </c>
      <c r="AC61" s="83">
        <f t="shared" si="17"/>
        <v>10949250</v>
      </c>
      <c r="AD61" s="108">
        <f t="shared" si="18"/>
        <v>11606140</v>
      </c>
    </row>
    <row r="62" spans="1:30" ht="15">
      <c r="A62" s="21">
        <v>2017</v>
      </c>
      <c r="B62" s="22" t="s">
        <v>33</v>
      </c>
      <c r="C62" s="23">
        <v>125</v>
      </c>
      <c r="D62" s="23">
        <v>125</v>
      </c>
      <c r="E62" s="24">
        <v>90</v>
      </c>
      <c r="F62" s="24">
        <v>90</v>
      </c>
      <c r="G62" s="24">
        <v>90</v>
      </c>
      <c r="H62" s="24">
        <v>90</v>
      </c>
      <c r="I62" s="24">
        <v>90</v>
      </c>
      <c r="J62" s="24">
        <v>90</v>
      </c>
      <c r="K62" s="16"/>
      <c r="L62" s="92">
        <v>221</v>
      </c>
      <c r="M62" s="92">
        <v>110</v>
      </c>
      <c r="N62" s="92">
        <f t="shared" si="11"/>
        <v>331</v>
      </c>
      <c r="O62" s="26">
        <v>83</v>
      </c>
      <c r="P62" s="26">
        <v>248</v>
      </c>
      <c r="Q62" s="92">
        <v>331</v>
      </c>
      <c r="R62" s="92">
        <v>329</v>
      </c>
      <c r="S62" s="92">
        <v>336</v>
      </c>
      <c r="T62" s="92">
        <v>342</v>
      </c>
      <c r="U62" s="16"/>
      <c r="V62" s="28">
        <f t="shared" si="12"/>
        <v>27625</v>
      </c>
      <c r="W62" s="28">
        <f t="shared" si="13"/>
        <v>9900</v>
      </c>
      <c r="X62" s="28">
        <f t="shared" si="19"/>
        <v>37525</v>
      </c>
      <c r="Y62" s="28">
        <f t="shared" si="14"/>
        <v>7470</v>
      </c>
      <c r="Z62" s="28">
        <f t="shared" si="15"/>
        <v>22320</v>
      </c>
      <c r="AA62" s="28">
        <f t="shared" si="20"/>
        <v>29790</v>
      </c>
      <c r="AB62" s="83">
        <f t="shared" si="16"/>
        <v>29610</v>
      </c>
      <c r="AC62" s="83">
        <f t="shared" si="17"/>
        <v>30240</v>
      </c>
      <c r="AD62" s="108">
        <f t="shared" si="18"/>
        <v>30780</v>
      </c>
    </row>
    <row r="63" spans="1:30" ht="15">
      <c r="A63" s="21">
        <v>2019</v>
      </c>
      <c r="B63" s="22" t="s">
        <v>34</v>
      </c>
      <c r="C63" s="23">
        <v>190</v>
      </c>
      <c r="D63" s="23">
        <v>195</v>
      </c>
      <c r="E63" s="24">
        <v>140</v>
      </c>
      <c r="F63" s="24">
        <v>140</v>
      </c>
      <c r="G63" s="24">
        <v>140</v>
      </c>
      <c r="H63" s="24">
        <v>140</v>
      </c>
      <c r="I63" s="24">
        <v>140</v>
      </c>
      <c r="J63" s="24">
        <v>140</v>
      </c>
      <c r="K63" s="16"/>
      <c r="L63" s="92">
        <v>0</v>
      </c>
      <c r="M63" s="92">
        <v>0</v>
      </c>
      <c r="N63" s="92">
        <f t="shared" si="11"/>
        <v>0</v>
      </c>
      <c r="O63" s="26">
        <v>0</v>
      </c>
      <c r="P63" s="26">
        <v>0</v>
      </c>
      <c r="Q63" s="92">
        <v>0</v>
      </c>
      <c r="R63" s="92">
        <v>0</v>
      </c>
      <c r="S63" s="92">
        <v>0</v>
      </c>
      <c r="T63" s="92">
        <v>0</v>
      </c>
      <c r="U63" s="16"/>
      <c r="V63" s="28">
        <f t="shared" si="12"/>
        <v>0</v>
      </c>
      <c r="W63" s="28">
        <f t="shared" si="13"/>
        <v>0</v>
      </c>
      <c r="X63" s="28">
        <f t="shared" si="19"/>
        <v>0</v>
      </c>
      <c r="Y63" s="28">
        <f t="shared" si="14"/>
        <v>0</v>
      </c>
      <c r="Z63" s="28">
        <f t="shared" si="15"/>
        <v>0</v>
      </c>
      <c r="AA63" s="28">
        <f t="shared" si="20"/>
        <v>0</v>
      </c>
      <c r="AB63" s="83">
        <f t="shared" si="16"/>
        <v>0</v>
      </c>
      <c r="AC63" s="83">
        <f t="shared" si="17"/>
        <v>0</v>
      </c>
      <c r="AD63" s="108">
        <f t="shared" si="18"/>
        <v>0</v>
      </c>
    </row>
    <row r="64" spans="1:30" ht="15">
      <c r="A64" s="21">
        <v>2051</v>
      </c>
      <c r="B64" s="22" t="s">
        <v>35</v>
      </c>
      <c r="C64" s="23">
        <v>65</v>
      </c>
      <c r="D64" s="23">
        <v>65</v>
      </c>
      <c r="E64" s="39">
        <v>70</v>
      </c>
      <c r="F64" s="39">
        <v>70</v>
      </c>
      <c r="G64" s="39">
        <v>70</v>
      </c>
      <c r="H64" s="39">
        <v>70</v>
      </c>
      <c r="I64" s="39">
        <v>70</v>
      </c>
      <c r="J64" s="39">
        <v>70</v>
      </c>
      <c r="K64" s="16"/>
      <c r="L64" s="92">
        <v>10638</v>
      </c>
      <c r="M64" s="92">
        <v>5319</v>
      </c>
      <c r="N64" s="92">
        <f t="shared" si="11"/>
        <v>15957</v>
      </c>
      <c r="O64" s="26">
        <v>4176</v>
      </c>
      <c r="P64" s="26">
        <v>12526</v>
      </c>
      <c r="Q64" s="92">
        <v>16702</v>
      </c>
      <c r="R64" s="92">
        <v>17884</v>
      </c>
      <c r="S64" s="92">
        <v>18867</v>
      </c>
      <c r="T64" s="92">
        <v>19809</v>
      </c>
      <c r="U64" s="16"/>
      <c r="V64" s="28">
        <f t="shared" si="12"/>
        <v>691470</v>
      </c>
      <c r="W64" s="28">
        <f t="shared" si="13"/>
        <v>372330</v>
      </c>
      <c r="X64" s="28">
        <f t="shared" si="19"/>
        <v>1063800</v>
      </c>
      <c r="Y64" s="28">
        <f t="shared" si="14"/>
        <v>292320</v>
      </c>
      <c r="Z64" s="28">
        <f t="shared" si="15"/>
        <v>876820</v>
      </c>
      <c r="AA64" s="28">
        <f t="shared" si="20"/>
        <v>1169140</v>
      </c>
      <c r="AB64" s="83">
        <f t="shared" si="16"/>
        <v>1251880</v>
      </c>
      <c r="AC64" s="83">
        <f t="shared" si="17"/>
        <v>1320690</v>
      </c>
      <c r="AD64" s="108">
        <f t="shared" si="18"/>
        <v>1386630</v>
      </c>
    </row>
    <row r="65" spans="1:30" ht="15">
      <c r="A65" s="29">
        <v>2052</v>
      </c>
      <c r="B65" s="30" t="s">
        <v>36</v>
      </c>
      <c r="C65" s="23">
        <v>25</v>
      </c>
      <c r="D65" s="23">
        <v>25</v>
      </c>
      <c r="E65" s="39">
        <v>30</v>
      </c>
      <c r="F65" s="39">
        <v>30</v>
      </c>
      <c r="G65" s="39">
        <v>30</v>
      </c>
      <c r="H65" s="39">
        <v>30</v>
      </c>
      <c r="I65" s="39">
        <v>30</v>
      </c>
      <c r="J65" s="39">
        <v>30</v>
      </c>
      <c r="K65" s="16"/>
      <c r="L65" s="92">
        <v>1370</v>
      </c>
      <c r="M65" s="92">
        <v>685</v>
      </c>
      <c r="N65" s="92">
        <f t="shared" si="11"/>
        <v>2055</v>
      </c>
      <c r="O65" s="26">
        <v>544</v>
      </c>
      <c r="P65" s="26">
        <v>1630</v>
      </c>
      <c r="Q65" s="92">
        <v>2174</v>
      </c>
      <c r="R65" s="92">
        <v>2300</v>
      </c>
      <c r="S65" s="92">
        <v>2438</v>
      </c>
      <c r="T65" s="92">
        <v>2585</v>
      </c>
      <c r="U65" s="16"/>
      <c r="V65" s="28">
        <f t="shared" si="12"/>
        <v>34250</v>
      </c>
      <c r="W65" s="28">
        <f t="shared" si="13"/>
        <v>20550</v>
      </c>
      <c r="X65" s="28">
        <f t="shared" si="19"/>
        <v>54800</v>
      </c>
      <c r="Y65" s="28">
        <f t="shared" si="14"/>
        <v>16320</v>
      </c>
      <c r="Z65" s="28">
        <f t="shared" si="15"/>
        <v>48900</v>
      </c>
      <c r="AA65" s="28">
        <f t="shared" si="20"/>
        <v>65220</v>
      </c>
      <c r="AB65" s="83">
        <f t="shared" si="16"/>
        <v>69000</v>
      </c>
      <c r="AC65" s="83">
        <f t="shared" si="17"/>
        <v>73140</v>
      </c>
      <c r="AD65" s="108">
        <f t="shared" si="18"/>
        <v>77550</v>
      </c>
    </row>
    <row r="66" spans="1:30" ht="15">
      <c r="A66" s="29">
        <v>2081</v>
      </c>
      <c r="B66" s="22" t="s">
        <v>37</v>
      </c>
      <c r="C66" s="38">
        <v>155</v>
      </c>
      <c r="D66" s="23">
        <v>160</v>
      </c>
      <c r="E66" s="39">
        <v>200</v>
      </c>
      <c r="F66" s="39">
        <v>200</v>
      </c>
      <c r="G66" s="39">
        <v>200</v>
      </c>
      <c r="H66" s="39">
        <v>200</v>
      </c>
      <c r="I66" s="39">
        <v>200</v>
      </c>
      <c r="J66" s="39">
        <v>200</v>
      </c>
      <c r="K66" s="16"/>
      <c r="L66" s="92">
        <v>2450</v>
      </c>
      <c r="M66" s="92">
        <v>1225</v>
      </c>
      <c r="N66" s="92">
        <f t="shared" si="11"/>
        <v>3675</v>
      </c>
      <c r="O66" s="139">
        <v>962</v>
      </c>
      <c r="P66" s="92">
        <v>2887</v>
      </c>
      <c r="Q66" s="92">
        <v>3849</v>
      </c>
      <c r="R66" s="92">
        <v>4123</v>
      </c>
      <c r="S66" s="92">
        <v>4351</v>
      </c>
      <c r="T66" s="92">
        <v>4569</v>
      </c>
      <c r="U66" s="16"/>
      <c r="V66" s="28">
        <f t="shared" si="12"/>
        <v>392000</v>
      </c>
      <c r="W66" s="28">
        <f t="shared" si="13"/>
        <v>245000</v>
      </c>
      <c r="X66" s="28">
        <f t="shared" si="19"/>
        <v>637000</v>
      </c>
      <c r="Y66" s="28">
        <f t="shared" si="14"/>
        <v>192400</v>
      </c>
      <c r="Z66" s="28">
        <f t="shared" si="15"/>
        <v>577400</v>
      </c>
      <c r="AA66" s="28">
        <f t="shared" si="20"/>
        <v>769800</v>
      </c>
      <c r="AB66" s="28">
        <f t="shared" si="16"/>
        <v>824600</v>
      </c>
      <c r="AC66" s="28">
        <f t="shared" si="17"/>
        <v>870200</v>
      </c>
      <c r="AD66" s="108">
        <f t="shared" si="18"/>
        <v>913800</v>
      </c>
    </row>
    <row r="67" spans="1:30" ht="15">
      <c r="A67" s="29">
        <v>2082</v>
      </c>
      <c r="B67" s="22" t="s">
        <v>38</v>
      </c>
      <c r="C67" s="38">
        <v>155</v>
      </c>
      <c r="D67" s="23">
        <v>160</v>
      </c>
      <c r="E67" s="39">
        <v>200</v>
      </c>
      <c r="F67" s="39">
        <v>200</v>
      </c>
      <c r="G67" s="39">
        <v>200</v>
      </c>
      <c r="H67" s="39">
        <v>200</v>
      </c>
      <c r="I67" s="39">
        <v>200</v>
      </c>
      <c r="J67" s="39">
        <v>200</v>
      </c>
      <c r="K67" s="16"/>
      <c r="L67" s="92">
        <v>8</v>
      </c>
      <c r="M67" s="92">
        <v>4</v>
      </c>
      <c r="N67" s="92">
        <f t="shared" si="11"/>
        <v>12</v>
      </c>
      <c r="O67" s="26">
        <v>3</v>
      </c>
      <c r="P67" s="26">
        <v>9</v>
      </c>
      <c r="Q67" s="92">
        <v>12</v>
      </c>
      <c r="R67" s="92">
        <v>12</v>
      </c>
      <c r="S67" s="92">
        <v>12</v>
      </c>
      <c r="T67" s="92">
        <v>13</v>
      </c>
      <c r="U67" s="16"/>
      <c r="V67" s="28">
        <f t="shared" si="12"/>
        <v>1280</v>
      </c>
      <c r="W67" s="28">
        <f t="shared" si="13"/>
        <v>800</v>
      </c>
      <c r="X67" s="28">
        <f>V67+W67</f>
        <v>2080</v>
      </c>
      <c r="Y67" s="28">
        <f t="shared" si="14"/>
        <v>600</v>
      </c>
      <c r="Z67" s="28">
        <f t="shared" si="15"/>
        <v>1800</v>
      </c>
      <c r="AA67" s="28">
        <f t="shared" si="20"/>
        <v>2400</v>
      </c>
      <c r="AB67" s="83">
        <f t="shared" si="16"/>
        <v>2400</v>
      </c>
      <c r="AC67" s="83">
        <f t="shared" si="17"/>
        <v>2400</v>
      </c>
      <c r="AD67" s="108">
        <f t="shared" si="18"/>
        <v>2600</v>
      </c>
    </row>
    <row r="68" spans="1:30" ht="15">
      <c r="A68" s="29">
        <v>2083</v>
      </c>
      <c r="B68" s="22" t="s">
        <v>39</v>
      </c>
      <c r="C68" s="38">
        <v>155</v>
      </c>
      <c r="D68" s="23">
        <v>160</v>
      </c>
      <c r="E68" s="39">
        <v>200</v>
      </c>
      <c r="F68" s="39">
        <v>200</v>
      </c>
      <c r="G68" s="39">
        <v>200</v>
      </c>
      <c r="H68" s="39">
        <v>200</v>
      </c>
      <c r="I68" s="39">
        <v>200</v>
      </c>
      <c r="J68" s="39">
        <v>200</v>
      </c>
      <c r="K68" s="16"/>
      <c r="L68" s="92">
        <v>0</v>
      </c>
      <c r="M68" s="92">
        <v>0</v>
      </c>
      <c r="N68" s="92">
        <f t="shared" si="11"/>
        <v>0</v>
      </c>
      <c r="O68" s="26">
        <v>0</v>
      </c>
      <c r="P68" s="26">
        <v>0</v>
      </c>
      <c r="Q68" s="92">
        <v>0</v>
      </c>
      <c r="R68" s="92">
        <v>0</v>
      </c>
      <c r="S68" s="92">
        <v>0</v>
      </c>
      <c r="T68" s="92">
        <v>0</v>
      </c>
      <c r="U68" s="16"/>
      <c r="V68" s="28">
        <f t="shared" si="12"/>
        <v>0</v>
      </c>
      <c r="W68" s="28">
        <f t="shared" si="13"/>
        <v>0</v>
      </c>
      <c r="X68" s="28">
        <f>V68+W68</f>
        <v>0</v>
      </c>
      <c r="Y68" s="28">
        <f t="shared" si="14"/>
        <v>0</v>
      </c>
      <c r="Z68" s="28">
        <f t="shared" si="15"/>
        <v>0</v>
      </c>
      <c r="AA68" s="28">
        <f aca="true" t="shared" si="21" ref="AA68:AA74">SUM(Y68:Z68)</f>
        <v>0</v>
      </c>
      <c r="AB68" s="83">
        <f t="shared" si="16"/>
        <v>0</v>
      </c>
      <c r="AC68" s="83">
        <f t="shared" si="17"/>
        <v>0</v>
      </c>
      <c r="AD68" s="108">
        <f t="shared" si="18"/>
        <v>0</v>
      </c>
    </row>
    <row r="69" spans="1:30" ht="15">
      <c r="A69" s="29">
        <v>2084</v>
      </c>
      <c r="B69" s="22" t="s">
        <v>40</v>
      </c>
      <c r="C69" s="38">
        <v>155</v>
      </c>
      <c r="D69" s="23">
        <v>160</v>
      </c>
      <c r="E69" s="39">
        <v>200</v>
      </c>
      <c r="F69" s="39">
        <v>200</v>
      </c>
      <c r="G69" s="39">
        <v>200</v>
      </c>
      <c r="H69" s="39">
        <v>200</v>
      </c>
      <c r="I69" s="39">
        <v>200</v>
      </c>
      <c r="J69" s="39">
        <v>200</v>
      </c>
      <c r="K69" s="16"/>
      <c r="L69" s="92">
        <v>0</v>
      </c>
      <c r="M69" s="92">
        <v>0</v>
      </c>
      <c r="N69" s="92">
        <f t="shared" si="11"/>
        <v>0</v>
      </c>
      <c r="O69" s="26">
        <v>0</v>
      </c>
      <c r="P69" s="26">
        <v>1</v>
      </c>
      <c r="Q69" s="92">
        <v>1</v>
      </c>
      <c r="R69" s="92">
        <v>1</v>
      </c>
      <c r="S69" s="92">
        <v>1</v>
      </c>
      <c r="T69" s="92">
        <v>1</v>
      </c>
      <c r="U69" s="16"/>
      <c r="V69" s="28">
        <f t="shared" si="12"/>
        <v>0</v>
      </c>
      <c r="W69" s="28">
        <f t="shared" si="13"/>
        <v>0</v>
      </c>
      <c r="X69" s="28">
        <f>V69+W69</f>
        <v>0</v>
      </c>
      <c r="Y69" s="28">
        <f t="shared" si="14"/>
        <v>0</v>
      </c>
      <c r="Z69" s="28">
        <f t="shared" si="15"/>
        <v>200</v>
      </c>
      <c r="AA69" s="28">
        <f t="shared" si="21"/>
        <v>200</v>
      </c>
      <c r="AB69" s="83">
        <f t="shared" si="16"/>
        <v>200</v>
      </c>
      <c r="AC69" s="83">
        <f t="shared" si="17"/>
        <v>200</v>
      </c>
      <c r="AD69" s="108">
        <f t="shared" si="18"/>
        <v>200</v>
      </c>
    </row>
    <row r="70" spans="1:30" ht="15">
      <c r="A70" s="29">
        <v>2085</v>
      </c>
      <c r="B70" s="22" t="s">
        <v>41</v>
      </c>
      <c r="C70" s="38">
        <v>155</v>
      </c>
      <c r="D70" s="23">
        <v>160</v>
      </c>
      <c r="E70" s="39">
        <v>200</v>
      </c>
      <c r="F70" s="39">
        <v>200</v>
      </c>
      <c r="G70" s="39">
        <v>200</v>
      </c>
      <c r="H70" s="39">
        <v>200</v>
      </c>
      <c r="I70" s="39">
        <v>200</v>
      </c>
      <c r="J70" s="39">
        <v>200</v>
      </c>
      <c r="K70" s="16"/>
      <c r="L70" s="92">
        <v>1779</v>
      </c>
      <c r="M70" s="92">
        <v>890</v>
      </c>
      <c r="N70" s="92">
        <f t="shared" si="11"/>
        <v>2669</v>
      </c>
      <c r="O70" s="26">
        <v>706</v>
      </c>
      <c r="P70" s="26">
        <v>2117</v>
      </c>
      <c r="Q70" s="92">
        <v>2823</v>
      </c>
      <c r="R70" s="92">
        <v>2986</v>
      </c>
      <c r="S70" s="92">
        <v>3166</v>
      </c>
      <c r="T70" s="92">
        <v>3356</v>
      </c>
      <c r="U70" s="16"/>
      <c r="V70" s="28">
        <f t="shared" si="12"/>
        <v>284640</v>
      </c>
      <c r="W70" s="28">
        <f t="shared" si="13"/>
        <v>178000</v>
      </c>
      <c r="X70" s="28">
        <f>V70+W70</f>
        <v>462640</v>
      </c>
      <c r="Y70" s="28">
        <f t="shared" si="14"/>
        <v>141200</v>
      </c>
      <c r="Z70" s="28">
        <f t="shared" si="15"/>
        <v>423400</v>
      </c>
      <c r="AA70" s="28">
        <f t="shared" si="21"/>
        <v>564600</v>
      </c>
      <c r="AB70" s="83">
        <f t="shared" si="16"/>
        <v>597200</v>
      </c>
      <c r="AC70" s="83">
        <f t="shared" si="17"/>
        <v>633200</v>
      </c>
      <c r="AD70" s="108">
        <f t="shared" si="18"/>
        <v>671200</v>
      </c>
    </row>
    <row r="71" spans="1:30" ht="15">
      <c r="A71" s="21">
        <v>2201</v>
      </c>
      <c r="B71" s="22" t="s">
        <v>42</v>
      </c>
      <c r="C71" s="38">
        <v>125</v>
      </c>
      <c r="D71" s="23">
        <v>125</v>
      </c>
      <c r="E71" s="39">
        <v>210</v>
      </c>
      <c r="F71" s="39">
        <v>210</v>
      </c>
      <c r="G71" s="39">
        <v>210</v>
      </c>
      <c r="H71" s="39">
        <v>210</v>
      </c>
      <c r="I71" s="39">
        <v>210</v>
      </c>
      <c r="J71" s="39">
        <v>210</v>
      </c>
      <c r="K71" s="16"/>
      <c r="L71" s="92">
        <v>13840</v>
      </c>
      <c r="M71" s="92">
        <v>6920</v>
      </c>
      <c r="N71" s="92">
        <f t="shared" si="11"/>
        <v>20760</v>
      </c>
      <c r="O71" s="26">
        <v>5070</v>
      </c>
      <c r="P71" s="26">
        <v>15210</v>
      </c>
      <c r="Q71" s="92">
        <v>20280</v>
      </c>
      <c r="R71" s="92">
        <v>18999</v>
      </c>
      <c r="S71" s="92">
        <v>17409</v>
      </c>
      <c r="T71" s="92">
        <v>15876</v>
      </c>
      <c r="U71" s="16"/>
      <c r="V71" s="28">
        <f t="shared" si="12"/>
        <v>1730000</v>
      </c>
      <c r="W71" s="28">
        <f t="shared" si="13"/>
        <v>1453200</v>
      </c>
      <c r="X71" s="28">
        <f>V71+W71</f>
        <v>3183200</v>
      </c>
      <c r="Y71" s="28">
        <f t="shared" si="14"/>
        <v>1064700</v>
      </c>
      <c r="Z71" s="28">
        <f t="shared" si="15"/>
        <v>3194100</v>
      </c>
      <c r="AA71" s="28">
        <f t="shared" si="21"/>
        <v>4258800</v>
      </c>
      <c r="AB71" s="83">
        <f t="shared" si="16"/>
        <v>3989790</v>
      </c>
      <c r="AC71" s="83">
        <f t="shared" si="17"/>
        <v>3655890</v>
      </c>
      <c r="AD71" s="108">
        <f t="shared" si="18"/>
        <v>3333960</v>
      </c>
    </row>
    <row r="72" spans="1:30" ht="15">
      <c r="A72" s="21">
        <v>2202</v>
      </c>
      <c r="B72" s="22" t="s">
        <v>43</v>
      </c>
      <c r="C72" s="38">
        <v>30</v>
      </c>
      <c r="D72" s="23">
        <v>31</v>
      </c>
      <c r="E72" s="39">
        <v>40</v>
      </c>
      <c r="F72" s="39">
        <v>40</v>
      </c>
      <c r="G72" s="39">
        <v>40</v>
      </c>
      <c r="H72" s="39">
        <v>40</v>
      </c>
      <c r="I72" s="39">
        <v>40</v>
      </c>
      <c r="J72" s="39">
        <v>40</v>
      </c>
      <c r="K72" s="16"/>
      <c r="L72" s="92">
        <v>113957</v>
      </c>
      <c r="M72" s="92">
        <v>56979</v>
      </c>
      <c r="N72" s="92">
        <f t="shared" si="11"/>
        <v>170936</v>
      </c>
      <c r="O72" s="26">
        <v>41745</v>
      </c>
      <c r="P72" s="26">
        <v>125236</v>
      </c>
      <c r="Q72" s="92">
        <v>166981</v>
      </c>
      <c r="R72" s="92">
        <v>156437</v>
      </c>
      <c r="S72" s="92">
        <v>143348</v>
      </c>
      <c r="T72" s="92">
        <v>130723</v>
      </c>
      <c r="U72" s="16"/>
      <c r="V72" s="28">
        <f t="shared" si="12"/>
        <v>3532667</v>
      </c>
      <c r="W72" s="28">
        <f t="shared" si="13"/>
        <v>2279160</v>
      </c>
      <c r="X72" s="28">
        <f aca="true" t="shared" si="22" ref="X72:X82">V72+W72</f>
        <v>5811827</v>
      </c>
      <c r="Y72" s="28">
        <f t="shared" si="14"/>
        <v>1669800</v>
      </c>
      <c r="Z72" s="28">
        <f t="shared" si="15"/>
        <v>5009440</v>
      </c>
      <c r="AA72" s="28">
        <f t="shared" si="21"/>
        <v>6679240</v>
      </c>
      <c r="AB72" s="83">
        <f t="shared" si="16"/>
        <v>6257480</v>
      </c>
      <c r="AC72" s="83">
        <f t="shared" si="17"/>
        <v>5733920</v>
      </c>
      <c r="AD72" s="108">
        <f t="shared" si="18"/>
        <v>5228920</v>
      </c>
    </row>
    <row r="73" spans="1:30" ht="15">
      <c r="A73" s="21">
        <v>2203</v>
      </c>
      <c r="B73" s="22" t="s">
        <v>44</v>
      </c>
      <c r="C73" s="38">
        <v>225</v>
      </c>
      <c r="D73" s="23">
        <v>230</v>
      </c>
      <c r="E73" s="39">
        <v>390</v>
      </c>
      <c r="F73" s="39">
        <v>390</v>
      </c>
      <c r="G73" s="39">
        <v>390</v>
      </c>
      <c r="H73" s="39">
        <v>390</v>
      </c>
      <c r="I73" s="39">
        <v>390</v>
      </c>
      <c r="J73" s="39">
        <v>390</v>
      </c>
      <c r="K73" s="16"/>
      <c r="L73" s="92">
        <v>569</v>
      </c>
      <c r="M73" s="92">
        <v>285</v>
      </c>
      <c r="N73" s="92">
        <f t="shared" si="11"/>
        <v>854</v>
      </c>
      <c r="O73" s="26">
        <v>208</v>
      </c>
      <c r="P73" s="26">
        <v>626</v>
      </c>
      <c r="Q73" s="92">
        <v>834</v>
      </c>
      <c r="R73" s="92">
        <v>781</v>
      </c>
      <c r="S73" s="92">
        <v>716</v>
      </c>
      <c r="T73" s="92">
        <v>653</v>
      </c>
      <c r="U73" s="16"/>
      <c r="V73" s="28">
        <f t="shared" si="12"/>
        <v>130870</v>
      </c>
      <c r="W73" s="28">
        <f t="shared" si="13"/>
        <v>111150</v>
      </c>
      <c r="X73" s="28">
        <f t="shared" si="22"/>
        <v>242020</v>
      </c>
      <c r="Y73" s="28">
        <f t="shared" si="14"/>
        <v>81120</v>
      </c>
      <c r="Z73" s="28">
        <f t="shared" si="15"/>
        <v>244140</v>
      </c>
      <c r="AA73" s="28">
        <f t="shared" si="21"/>
        <v>325260</v>
      </c>
      <c r="AB73" s="83">
        <f t="shared" si="16"/>
        <v>304590</v>
      </c>
      <c r="AC73" s="83">
        <f t="shared" si="17"/>
        <v>279240</v>
      </c>
      <c r="AD73" s="108">
        <f t="shared" si="18"/>
        <v>254670</v>
      </c>
    </row>
    <row r="74" spans="1:30" ht="15">
      <c r="A74" s="21">
        <v>2204</v>
      </c>
      <c r="B74" s="22" t="s">
        <v>45</v>
      </c>
      <c r="C74" s="38">
        <v>125</v>
      </c>
      <c r="D74" s="23">
        <v>125</v>
      </c>
      <c r="E74" s="39">
        <v>210</v>
      </c>
      <c r="F74" s="39">
        <v>210</v>
      </c>
      <c r="G74" s="39">
        <v>210</v>
      </c>
      <c r="H74" s="39">
        <v>210</v>
      </c>
      <c r="I74" s="39">
        <v>210</v>
      </c>
      <c r="J74" s="39">
        <v>210</v>
      </c>
      <c r="K74" s="16"/>
      <c r="L74" s="92">
        <v>89</v>
      </c>
      <c r="M74" s="92">
        <v>45</v>
      </c>
      <c r="N74" s="92">
        <f t="shared" si="11"/>
        <v>134</v>
      </c>
      <c r="O74" s="26">
        <v>31</v>
      </c>
      <c r="P74" s="26">
        <v>93</v>
      </c>
      <c r="Q74" s="92">
        <v>124</v>
      </c>
      <c r="R74" s="92">
        <v>112</v>
      </c>
      <c r="S74" s="92">
        <v>101</v>
      </c>
      <c r="T74" s="92">
        <v>92</v>
      </c>
      <c r="U74" s="16"/>
      <c r="V74" s="28">
        <f t="shared" si="12"/>
        <v>11125</v>
      </c>
      <c r="W74" s="28">
        <f t="shared" si="13"/>
        <v>9450</v>
      </c>
      <c r="X74" s="28">
        <f t="shared" si="22"/>
        <v>20575</v>
      </c>
      <c r="Y74" s="28">
        <f t="shared" si="14"/>
        <v>6510</v>
      </c>
      <c r="Z74" s="28">
        <f t="shared" si="15"/>
        <v>19530</v>
      </c>
      <c r="AA74" s="28">
        <f t="shared" si="21"/>
        <v>26040</v>
      </c>
      <c r="AB74" s="83">
        <f t="shared" si="16"/>
        <v>23520</v>
      </c>
      <c r="AC74" s="83">
        <f t="shared" si="17"/>
        <v>21210</v>
      </c>
      <c r="AD74" s="108">
        <f t="shared" si="18"/>
        <v>19320</v>
      </c>
    </row>
    <row r="75" spans="1:30" ht="15">
      <c r="A75" s="21">
        <v>2205</v>
      </c>
      <c r="B75" s="22" t="s">
        <v>46</v>
      </c>
      <c r="C75" s="38">
        <v>30</v>
      </c>
      <c r="D75" s="23">
        <v>31</v>
      </c>
      <c r="E75" s="39">
        <v>40</v>
      </c>
      <c r="F75" s="39">
        <v>40</v>
      </c>
      <c r="G75" s="39">
        <v>40</v>
      </c>
      <c r="H75" s="39">
        <v>40</v>
      </c>
      <c r="I75" s="39">
        <v>40</v>
      </c>
      <c r="J75" s="39">
        <v>40</v>
      </c>
      <c r="K75" s="16"/>
      <c r="L75" s="92">
        <v>795</v>
      </c>
      <c r="M75" s="92">
        <v>397</v>
      </c>
      <c r="N75" s="92">
        <f t="shared" si="11"/>
        <v>1192</v>
      </c>
      <c r="O75" s="26">
        <v>276</v>
      </c>
      <c r="P75" s="26">
        <v>829</v>
      </c>
      <c r="Q75" s="92">
        <v>1105</v>
      </c>
      <c r="R75" s="92">
        <v>999</v>
      </c>
      <c r="S75" s="92">
        <v>903</v>
      </c>
      <c r="T75" s="92">
        <v>820</v>
      </c>
      <c r="U75" s="16"/>
      <c r="V75" s="28">
        <f t="shared" si="12"/>
        <v>24645</v>
      </c>
      <c r="W75" s="28">
        <f t="shared" si="13"/>
        <v>15880</v>
      </c>
      <c r="X75" s="28">
        <f t="shared" si="22"/>
        <v>40525</v>
      </c>
      <c r="Y75" s="28">
        <f t="shared" si="14"/>
        <v>11040</v>
      </c>
      <c r="Z75" s="28">
        <f t="shared" si="15"/>
        <v>33160</v>
      </c>
      <c r="AA75" s="28">
        <f aca="true" t="shared" si="23" ref="AA75:AA82">SUM(Y75:Z75)</f>
        <v>44200</v>
      </c>
      <c r="AB75" s="83">
        <f t="shared" si="16"/>
        <v>39960</v>
      </c>
      <c r="AC75" s="83">
        <f t="shared" si="17"/>
        <v>36120</v>
      </c>
      <c r="AD75" s="108">
        <f t="shared" si="18"/>
        <v>32800</v>
      </c>
    </row>
    <row r="76" spans="1:30" ht="15">
      <c r="A76" s="21">
        <v>2801</v>
      </c>
      <c r="B76" s="22" t="s">
        <v>47</v>
      </c>
      <c r="C76" s="38">
        <v>465</v>
      </c>
      <c r="D76" s="23">
        <v>465</v>
      </c>
      <c r="E76" s="39">
        <v>600</v>
      </c>
      <c r="F76" s="39">
        <v>600</v>
      </c>
      <c r="G76" s="39">
        <v>600</v>
      </c>
      <c r="H76" s="39">
        <v>600</v>
      </c>
      <c r="I76" s="39">
        <v>600</v>
      </c>
      <c r="J76" s="39">
        <v>600</v>
      </c>
      <c r="K76" s="16"/>
      <c r="L76" s="92">
        <v>12706</v>
      </c>
      <c r="M76" s="92">
        <v>4672</v>
      </c>
      <c r="N76" s="92">
        <f t="shared" si="11"/>
        <v>17378</v>
      </c>
      <c r="O76" s="26">
        <v>3660</v>
      </c>
      <c r="P76" s="26">
        <v>10978</v>
      </c>
      <c r="Q76" s="92">
        <v>14638</v>
      </c>
      <c r="R76" s="92">
        <v>15212</v>
      </c>
      <c r="S76" s="92">
        <v>16049</v>
      </c>
      <c r="T76" s="92">
        <v>16851</v>
      </c>
      <c r="U76" s="16"/>
      <c r="V76" s="28">
        <f t="shared" si="12"/>
        <v>5908290</v>
      </c>
      <c r="W76" s="28">
        <f t="shared" si="13"/>
        <v>2803200</v>
      </c>
      <c r="X76" s="28">
        <f t="shared" si="22"/>
        <v>8711490</v>
      </c>
      <c r="Y76" s="28">
        <f t="shared" si="14"/>
        <v>2196000</v>
      </c>
      <c r="Z76" s="28">
        <f t="shared" si="15"/>
        <v>6586800</v>
      </c>
      <c r="AA76" s="28">
        <f t="shared" si="23"/>
        <v>8782800</v>
      </c>
      <c r="AB76" s="83">
        <f t="shared" si="16"/>
        <v>9127200</v>
      </c>
      <c r="AC76" s="83">
        <f t="shared" si="17"/>
        <v>9629400</v>
      </c>
      <c r="AD76" s="108">
        <f t="shared" si="18"/>
        <v>10110600</v>
      </c>
    </row>
    <row r="77" spans="1:30" ht="15">
      <c r="A77" s="21" t="s">
        <v>210</v>
      </c>
      <c r="B77" s="114" t="s">
        <v>288</v>
      </c>
      <c r="C77" s="38"/>
      <c r="D77" s="23"/>
      <c r="E77" s="39">
        <v>850</v>
      </c>
      <c r="F77" s="39">
        <v>850</v>
      </c>
      <c r="G77" s="39">
        <v>850</v>
      </c>
      <c r="H77" s="39">
        <v>850</v>
      </c>
      <c r="I77" s="39">
        <v>850</v>
      </c>
      <c r="J77" s="39">
        <v>850</v>
      </c>
      <c r="K77" s="16"/>
      <c r="L77" s="92"/>
      <c r="M77" s="92">
        <v>1681</v>
      </c>
      <c r="N77" s="92">
        <f t="shared" si="11"/>
        <v>1681</v>
      </c>
      <c r="O77" s="26">
        <v>1278</v>
      </c>
      <c r="P77" s="26">
        <v>3836</v>
      </c>
      <c r="Q77" s="92">
        <v>5114</v>
      </c>
      <c r="R77" s="92">
        <v>5152</v>
      </c>
      <c r="S77" s="92">
        <v>5435</v>
      </c>
      <c r="T77" s="92">
        <v>5707</v>
      </c>
      <c r="U77" s="16"/>
      <c r="V77" s="28">
        <f t="shared" si="12"/>
        <v>0</v>
      </c>
      <c r="W77" s="28">
        <f t="shared" si="13"/>
        <v>1428850</v>
      </c>
      <c r="X77" s="28">
        <f>V77+W77</f>
        <v>1428850</v>
      </c>
      <c r="Y77" s="28">
        <f t="shared" si="14"/>
        <v>1086300</v>
      </c>
      <c r="Z77" s="28">
        <f t="shared" si="15"/>
        <v>3260600</v>
      </c>
      <c r="AA77" s="28">
        <f>SUM(Y77:Z77)</f>
        <v>4346900</v>
      </c>
      <c r="AB77" s="83">
        <f t="shared" si="16"/>
        <v>4379200</v>
      </c>
      <c r="AC77" s="83">
        <f t="shared" si="17"/>
        <v>4619750</v>
      </c>
      <c r="AD77" s="108">
        <f t="shared" si="18"/>
        <v>4850950</v>
      </c>
    </row>
    <row r="78" spans="1:30" ht="15">
      <c r="A78" s="29">
        <v>2809</v>
      </c>
      <c r="B78" s="22" t="s">
        <v>48</v>
      </c>
      <c r="C78" s="38">
        <v>405</v>
      </c>
      <c r="D78" s="23">
        <v>415</v>
      </c>
      <c r="E78" s="39">
        <v>420</v>
      </c>
      <c r="F78" s="39">
        <v>420</v>
      </c>
      <c r="G78" s="39">
        <v>420</v>
      </c>
      <c r="H78" s="39">
        <v>420</v>
      </c>
      <c r="I78" s="39">
        <v>420</v>
      </c>
      <c r="J78" s="39">
        <v>420</v>
      </c>
      <c r="K78" s="16"/>
      <c r="L78" s="92">
        <v>9</v>
      </c>
      <c r="M78" s="92">
        <v>4</v>
      </c>
      <c r="N78" s="92">
        <f t="shared" si="11"/>
        <v>13</v>
      </c>
      <c r="O78" s="26">
        <v>3</v>
      </c>
      <c r="P78" s="26">
        <v>10</v>
      </c>
      <c r="Q78" s="92">
        <v>13</v>
      </c>
      <c r="R78" s="92">
        <v>13</v>
      </c>
      <c r="S78" s="92">
        <v>13</v>
      </c>
      <c r="T78" s="92">
        <v>13</v>
      </c>
      <c r="U78" s="16"/>
      <c r="V78" s="28">
        <f t="shared" si="12"/>
        <v>3735</v>
      </c>
      <c r="W78" s="28">
        <f t="shared" si="13"/>
        <v>1680</v>
      </c>
      <c r="X78" s="28">
        <f t="shared" si="22"/>
        <v>5415</v>
      </c>
      <c r="Y78" s="28">
        <f t="shared" si="14"/>
        <v>1260</v>
      </c>
      <c r="Z78" s="28">
        <f t="shared" si="15"/>
        <v>4200</v>
      </c>
      <c r="AA78" s="28">
        <f t="shared" si="23"/>
        <v>5460</v>
      </c>
      <c r="AB78" s="83">
        <f t="shared" si="16"/>
        <v>5460</v>
      </c>
      <c r="AC78" s="83">
        <f t="shared" si="17"/>
        <v>5460</v>
      </c>
      <c r="AD78" s="108">
        <f t="shared" si="18"/>
        <v>5460</v>
      </c>
    </row>
    <row r="79" spans="1:30" ht="15">
      <c r="A79" s="29">
        <v>2810</v>
      </c>
      <c r="B79" s="22" t="s">
        <v>49</v>
      </c>
      <c r="C79" s="38">
        <v>405</v>
      </c>
      <c r="D79" s="23">
        <v>415</v>
      </c>
      <c r="E79" s="39">
        <v>420</v>
      </c>
      <c r="F79" s="39">
        <v>420</v>
      </c>
      <c r="G79" s="39">
        <v>420</v>
      </c>
      <c r="H79" s="39">
        <v>420</v>
      </c>
      <c r="I79" s="39">
        <v>420</v>
      </c>
      <c r="J79" s="39">
        <v>420</v>
      </c>
      <c r="K79" s="16"/>
      <c r="L79" s="92">
        <v>0</v>
      </c>
      <c r="M79" s="92">
        <v>0</v>
      </c>
      <c r="N79" s="92">
        <f t="shared" si="11"/>
        <v>0</v>
      </c>
      <c r="O79" s="26">
        <v>0</v>
      </c>
      <c r="P79" s="26">
        <v>0</v>
      </c>
      <c r="Q79" s="92">
        <v>0</v>
      </c>
      <c r="R79" s="92">
        <v>0</v>
      </c>
      <c r="S79" s="92">
        <v>0</v>
      </c>
      <c r="T79" s="92">
        <v>0</v>
      </c>
      <c r="U79" s="16"/>
      <c r="V79" s="28">
        <f t="shared" si="12"/>
        <v>0</v>
      </c>
      <c r="W79" s="28">
        <f t="shared" si="13"/>
        <v>0</v>
      </c>
      <c r="X79" s="28">
        <f t="shared" si="22"/>
        <v>0</v>
      </c>
      <c r="Y79" s="28">
        <f t="shared" si="14"/>
        <v>0</v>
      </c>
      <c r="Z79" s="28">
        <f t="shared" si="15"/>
        <v>0</v>
      </c>
      <c r="AA79" s="28">
        <f t="shared" si="23"/>
        <v>0</v>
      </c>
      <c r="AB79" s="83">
        <f t="shared" si="16"/>
        <v>0</v>
      </c>
      <c r="AC79" s="83">
        <f t="shared" si="17"/>
        <v>0</v>
      </c>
      <c r="AD79" s="108">
        <f t="shared" si="18"/>
        <v>0</v>
      </c>
    </row>
    <row r="80" spans="1:30" ht="15">
      <c r="A80" s="29">
        <v>2821</v>
      </c>
      <c r="B80" s="22" t="s">
        <v>50</v>
      </c>
      <c r="C80" s="23">
        <v>125</v>
      </c>
      <c r="D80" s="23">
        <v>125</v>
      </c>
      <c r="E80" s="24">
        <v>210</v>
      </c>
      <c r="F80" s="24">
        <v>210</v>
      </c>
      <c r="G80" s="24">
        <v>210</v>
      </c>
      <c r="H80" s="24">
        <v>210</v>
      </c>
      <c r="I80" s="24">
        <v>210</v>
      </c>
      <c r="J80" s="24">
        <v>210</v>
      </c>
      <c r="K80" s="16"/>
      <c r="L80" s="92">
        <v>28</v>
      </c>
      <c r="M80" s="92">
        <v>14</v>
      </c>
      <c r="N80" s="92">
        <f t="shared" si="11"/>
        <v>42</v>
      </c>
      <c r="O80" s="26">
        <v>11</v>
      </c>
      <c r="P80" s="26">
        <v>33</v>
      </c>
      <c r="Q80" s="92">
        <v>44</v>
      </c>
      <c r="R80" s="92">
        <v>46</v>
      </c>
      <c r="S80" s="92">
        <v>48</v>
      </c>
      <c r="T80" s="92">
        <v>51</v>
      </c>
      <c r="U80" s="16"/>
      <c r="V80" s="28">
        <f t="shared" si="12"/>
        <v>3500</v>
      </c>
      <c r="W80" s="28">
        <f t="shared" si="13"/>
        <v>2940</v>
      </c>
      <c r="X80" s="28">
        <f t="shared" si="22"/>
        <v>6440</v>
      </c>
      <c r="Y80" s="28">
        <f t="shared" si="14"/>
        <v>2310</v>
      </c>
      <c r="Z80" s="28">
        <f t="shared" si="15"/>
        <v>6930</v>
      </c>
      <c r="AA80" s="28">
        <f t="shared" si="23"/>
        <v>9240</v>
      </c>
      <c r="AB80" s="83">
        <f t="shared" si="16"/>
        <v>9660</v>
      </c>
      <c r="AC80" s="83">
        <f t="shared" si="17"/>
        <v>10080</v>
      </c>
      <c r="AD80" s="108">
        <f t="shared" si="18"/>
        <v>10710</v>
      </c>
    </row>
    <row r="81" spans="1:30" ht="15">
      <c r="A81" s="29">
        <v>2822</v>
      </c>
      <c r="B81" s="22" t="s">
        <v>51</v>
      </c>
      <c r="C81" s="23">
        <v>30</v>
      </c>
      <c r="D81" s="23">
        <v>31</v>
      </c>
      <c r="E81" s="24">
        <v>40</v>
      </c>
      <c r="F81" s="24">
        <v>40</v>
      </c>
      <c r="G81" s="24">
        <v>40</v>
      </c>
      <c r="H81" s="24">
        <v>40</v>
      </c>
      <c r="I81" s="24">
        <v>40</v>
      </c>
      <c r="J81" s="24">
        <v>40</v>
      </c>
      <c r="K81" s="16"/>
      <c r="L81" s="92">
        <v>157</v>
      </c>
      <c r="M81" s="92">
        <v>78</v>
      </c>
      <c r="N81" s="92">
        <f t="shared" si="11"/>
        <v>235</v>
      </c>
      <c r="O81" s="26">
        <v>62</v>
      </c>
      <c r="P81" s="26">
        <v>184</v>
      </c>
      <c r="Q81" s="92">
        <v>246</v>
      </c>
      <c r="R81" s="92">
        <v>255</v>
      </c>
      <c r="S81" s="92">
        <v>269</v>
      </c>
      <c r="T81" s="92">
        <v>283</v>
      </c>
      <c r="U81" s="16"/>
      <c r="V81" s="28">
        <f t="shared" si="12"/>
        <v>4867</v>
      </c>
      <c r="W81" s="28">
        <f t="shared" si="13"/>
        <v>3120</v>
      </c>
      <c r="X81" s="28">
        <f t="shared" si="22"/>
        <v>7987</v>
      </c>
      <c r="Y81" s="28">
        <f t="shared" si="14"/>
        <v>2480</v>
      </c>
      <c r="Z81" s="28">
        <f t="shared" si="15"/>
        <v>7360</v>
      </c>
      <c r="AA81" s="28">
        <f t="shared" si="23"/>
        <v>9840</v>
      </c>
      <c r="AB81" s="83">
        <f t="shared" si="16"/>
        <v>10200</v>
      </c>
      <c r="AC81" s="83">
        <f t="shared" si="17"/>
        <v>10760</v>
      </c>
      <c r="AD81" s="108">
        <f t="shared" si="18"/>
        <v>11320</v>
      </c>
    </row>
    <row r="82" spans="1:30" ht="15">
      <c r="A82" s="29">
        <v>2817</v>
      </c>
      <c r="B82" s="22" t="s">
        <v>52</v>
      </c>
      <c r="C82" s="23">
        <v>2400</v>
      </c>
      <c r="D82" s="23">
        <v>2400</v>
      </c>
      <c r="E82" s="24">
        <v>2000</v>
      </c>
      <c r="F82" s="24">
        <v>2000</v>
      </c>
      <c r="G82" s="24">
        <v>2000</v>
      </c>
      <c r="H82" s="24">
        <v>2000</v>
      </c>
      <c r="I82" s="24">
        <v>2000</v>
      </c>
      <c r="J82" s="24">
        <v>2000</v>
      </c>
      <c r="K82" s="16"/>
      <c r="L82" s="92">
        <v>1035</v>
      </c>
      <c r="M82" s="92">
        <v>1035</v>
      </c>
      <c r="N82" s="92">
        <f t="shared" si="11"/>
        <v>2070</v>
      </c>
      <c r="O82" s="26">
        <v>518</v>
      </c>
      <c r="P82" s="26">
        <v>1552</v>
      </c>
      <c r="Q82" s="92">
        <v>2070</v>
      </c>
      <c r="R82" s="92">
        <v>0</v>
      </c>
      <c r="S82" s="92">
        <v>0</v>
      </c>
      <c r="T82" s="92">
        <v>0</v>
      </c>
      <c r="U82" s="16"/>
      <c r="V82" s="28">
        <f t="shared" si="12"/>
        <v>2484000</v>
      </c>
      <c r="W82" s="28">
        <f t="shared" si="13"/>
        <v>2070000</v>
      </c>
      <c r="X82" s="28">
        <f t="shared" si="22"/>
        <v>4554000</v>
      </c>
      <c r="Y82" s="28">
        <f t="shared" si="14"/>
        <v>1036000</v>
      </c>
      <c r="Z82" s="28">
        <f t="shared" si="15"/>
        <v>3104000</v>
      </c>
      <c r="AA82" s="28">
        <f t="shared" si="23"/>
        <v>4140000</v>
      </c>
      <c r="AB82" s="83">
        <f t="shared" si="16"/>
        <v>0</v>
      </c>
      <c r="AC82" s="83">
        <f t="shared" si="17"/>
        <v>0</v>
      </c>
      <c r="AD82" s="108">
        <f t="shared" si="18"/>
        <v>0</v>
      </c>
    </row>
    <row r="83" spans="1:30" ht="15">
      <c r="A83" s="29" t="s">
        <v>210</v>
      </c>
      <c r="B83" s="114" t="s">
        <v>228</v>
      </c>
      <c r="C83" s="23"/>
      <c r="D83" s="23"/>
      <c r="E83" s="24">
        <v>500</v>
      </c>
      <c r="F83" s="24">
        <v>500</v>
      </c>
      <c r="G83" s="24">
        <v>500</v>
      </c>
      <c r="H83" s="24">
        <v>500</v>
      </c>
      <c r="I83" s="24">
        <v>500</v>
      </c>
      <c r="J83" s="24">
        <v>500</v>
      </c>
      <c r="K83" s="16"/>
      <c r="L83" s="92">
        <v>58</v>
      </c>
      <c r="M83" s="92">
        <v>29</v>
      </c>
      <c r="N83" s="92">
        <f t="shared" si="11"/>
        <v>87</v>
      </c>
      <c r="O83" s="26">
        <v>22</v>
      </c>
      <c r="P83" s="26">
        <v>64</v>
      </c>
      <c r="Q83" s="92">
        <v>86</v>
      </c>
      <c r="R83" s="92">
        <v>86</v>
      </c>
      <c r="S83" s="92">
        <v>86</v>
      </c>
      <c r="T83" s="92">
        <v>86</v>
      </c>
      <c r="U83" s="16"/>
      <c r="V83" s="28">
        <f t="shared" si="12"/>
        <v>0</v>
      </c>
      <c r="W83" s="28">
        <f t="shared" si="13"/>
        <v>14500</v>
      </c>
      <c r="X83" s="28">
        <f>V83+W83</f>
        <v>14500</v>
      </c>
      <c r="Y83" s="28">
        <f t="shared" si="14"/>
        <v>11000</v>
      </c>
      <c r="Z83" s="28">
        <f t="shared" si="15"/>
        <v>32000</v>
      </c>
      <c r="AA83" s="28">
        <f>SUM(Y83:Z83)</f>
        <v>43000</v>
      </c>
      <c r="AB83" s="83">
        <f t="shared" si="16"/>
        <v>43000</v>
      </c>
      <c r="AC83" s="83">
        <f t="shared" si="17"/>
        <v>43000</v>
      </c>
      <c r="AD83" s="108">
        <f t="shared" si="18"/>
        <v>43000</v>
      </c>
    </row>
    <row r="84" spans="1:30" ht="15.75" thickBot="1">
      <c r="A84" s="68" t="s">
        <v>53</v>
      </c>
      <c r="B84" s="180"/>
      <c r="C84" s="181"/>
      <c r="D84" s="181"/>
      <c r="E84" s="181"/>
      <c r="F84" s="181"/>
      <c r="G84" s="181"/>
      <c r="H84" s="181"/>
      <c r="I84" s="181"/>
      <c r="J84" s="181"/>
      <c r="K84" s="119"/>
      <c r="L84" s="41"/>
      <c r="M84" s="41"/>
      <c r="N84" s="41"/>
      <c r="O84" s="42"/>
      <c r="P84" s="42"/>
      <c r="Q84" s="182"/>
      <c r="R84" s="183"/>
      <c r="S84" s="183"/>
      <c r="T84" s="183"/>
      <c r="U84" s="119"/>
      <c r="V84" s="71">
        <f>SUM(V48:V83)</f>
        <v>46469474</v>
      </c>
      <c r="W84" s="71">
        <f>SUM(W48:W83)</f>
        <v>31322110</v>
      </c>
      <c r="X84" s="71">
        <f aca="true" t="shared" si="24" ref="X84:AC84">SUM(X48:X83)</f>
        <v>77791584</v>
      </c>
      <c r="Y84" s="71">
        <f t="shared" si="24"/>
        <v>23732260</v>
      </c>
      <c r="Z84" s="71">
        <f t="shared" si="24"/>
        <v>71191190</v>
      </c>
      <c r="AA84" s="71">
        <f t="shared" si="24"/>
        <v>94923450</v>
      </c>
      <c r="AB84" s="71">
        <f t="shared" si="24"/>
        <v>94695010</v>
      </c>
      <c r="AC84" s="71">
        <f t="shared" si="24"/>
        <v>98336600</v>
      </c>
      <c r="AD84" s="184">
        <f>SUM(AD48:AD83)</f>
        <v>101896780</v>
      </c>
    </row>
    <row r="85" spans="1:30" ht="15">
      <c r="A85" s="185"/>
      <c r="B85" s="186"/>
      <c r="C85" s="187"/>
      <c r="D85" s="187"/>
      <c r="E85" s="187"/>
      <c r="F85" s="187"/>
      <c r="G85" s="187"/>
      <c r="H85" s="187"/>
      <c r="I85" s="187"/>
      <c r="J85" s="187"/>
      <c r="K85" s="175"/>
      <c r="L85" s="188"/>
      <c r="M85" s="188"/>
      <c r="N85" s="188"/>
      <c r="O85" s="189"/>
      <c r="P85" s="189"/>
      <c r="Q85" s="190"/>
      <c r="R85" s="191"/>
      <c r="S85" s="191"/>
      <c r="T85" s="191"/>
      <c r="U85" s="175"/>
      <c r="V85" s="192"/>
      <c r="W85" s="192"/>
      <c r="X85" s="192"/>
      <c r="Y85" s="192"/>
      <c r="Z85" s="192"/>
      <c r="AA85" s="192"/>
      <c r="AB85" s="193"/>
      <c r="AC85" s="192"/>
      <c r="AD85" s="194"/>
    </row>
    <row r="86" spans="1:30" ht="15">
      <c r="A86" s="34" t="s">
        <v>55</v>
      </c>
      <c r="B86" s="35"/>
      <c r="C86" s="36"/>
      <c r="D86" s="36"/>
      <c r="E86" s="36"/>
      <c r="F86" s="36"/>
      <c r="G86" s="36"/>
      <c r="H86" s="36"/>
      <c r="I86" s="36"/>
      <c r="J86" s="36"/>
      <c r="K86" s="16"/>
      <c r="L86" s="25"/>
      <c r="M86" s="25"/>
      <c r="N86" s="25"/>
      <c r="O86" s="26"/>
      <c r="P86" s="26"/>
      <c r="Q86" s="43"/>
      <c r="R86" s="27"/>
      <c r="S86" s="27"/>
      <c r="T86" s="27"/>
      <c r="U86" s="16"/>
      <c r="V86" s="28"/>
      <c r="W86" s="28"/>
      <c r="X86" s="28"/>
      <c r="Y86" s="28"/>
      <c r="Z86" s="28"/>
      <c r="AA86" s="28"/>
      <c r="AB86" s="83"/>
      <c r="AC86" s="28"/>
      <c r="AD86" s="108"/>
    </row>
    <row r="87" spans="1:30" ht="15">
      <c r="A87" s="21">
        <v>3011</v>
      </c>
      <c r="B87" s="22" t="s">
        <v>20</v>
      </c>
      <c r="C87" s="36"/>
      <c r="D87" s="36"/>
      <c r="E87" s="44">
        <v>70</v>
      </c>
      <c r="F87" s="44">
        <v>70</v>
      </c>
      <c r="G87" s="44">
        <v>70</v>
      </c>
      <c r="H87" s="44">
        <v>70</v>
      </c>
      <c r="I87" s="44">
        <v>70</v>
      </c>
      <c r="J87" s="44">
        <v>70</v>
      </c>
      <c r="K87" s="16"/>
      <c r="L87" s="92"/>
      <c r="M87" s="92">
        <v>28974</v>
      </c>
      <c r="N87" s="92">
        <v>28974</v>
      </c>
      <c r="O87" s="26">
        <v>7585</v>
      </c>
      <c r="P87" s="26">
        <v>22755</v>
      </c>
      <c r="Q87" s="92">
        <v>30340</v>
      </c>
      <c r="R87" s="92">
        <v>32504</v>
      </c>
      <c r="S87" s="92">
        <v>34298</v>
      </c>
      <c r="T87" s="92">
        <v>36018</v>
      </c>
      <c r="U87" s="16"/>
      <c r="V87" s="28">
        <f aca="true" t="shared" si="25" ref="V87:V121">L87*D87</f>
        <v>0</v>
      </c>
      <c r="W87" s="28">
        <f aca="true" t="shared" si="26" ref="W87:W121">M87*E87</f>
        <v>2028180</v>
      </c>
      <c r="X87" s="28">
        <f>V87+W87</f>
        <v>2028180</v>
      </c>
      <c r="Y87" s="28">
        <f aca="true" t="shared" si="27" ref="Y87:Y121">O87*F87</f>
        <v>530950</v>
      </c>
      <c r="Z87" s="28">
        <f aca="true" t="shared" si="28" ref="Z87:Z121">P87*G87</f>
        <v>1592850</v>
      </c>
      <c r="AA87" s="28">
        <f>SUM(Y87:Z87)</f>
        <v>2123800</v>
      </c>
      <c r="AB87" s="83">
        <f aca="true" t="shared" si="29" ref="AB87:AB121">H87*R87</f>
        <v>2275280</v>
      </c>
      <c r="AC87" s="83">
        <f aca="true" t="shared" si="30" ref="AC87:AC121">I87*S87</f>
        <v>2400860</v>
      </c>
      <c r="AD87" s="108">
        <f aca="true" t="shared" si="31" ref="AD87:AD121">J87*T87</f>
        <v>2521260</v>
      </c>
    </row>
    <row r="88" spans="1:30" ht="15">
      <c r="A88" s="21">
        <v>3111</v>
      </c>
      <c r="B88" s="22" t="s">
        <v>21</v>
      </c>
      <c r="C88" s="36"/>
      <c r="D88" s="36"/>
      <c r="E88" s="44">
        <v>150</v>
      </c>
      <c r="F88" s="44">
        <v>150</v>
      </c>
      <c r="G88" s="44">
        <v>150</v>
      </c>
      <c r="H88" s="44">
        <v>150</v>
      </c>
      <c r="I88" s="44">
        <v>150</v>
      </c>
      <c r="J88" s="44">
        <v>150</v>
      </c>
      <c r="K88" s="16"/>
      <c r="L88" s="92"/>
      <c r="M88" s="92">
        <v>28669</v>
      </c>
      <c r="N88" s="92">
        <v>28669</v>
      </c>
      <c r="O88" s="26">
        <v>7505</v>
      </c>
      <c r="P88" s="26">
        <v>22516</v>
      </c>
      <c r="Q88" s="92">
        <v>30021</v>
      </c>
      <c r="R88" s="92">
        <v>32162</v>
      </c>
      <c r="S88" s="92">
        <v>33937</v>
      </c>
      <c r="T88" s="92">
        <v>35639</v>
      </c>
      <c r="U88" s="16"/>
      <c r="V88" s="28">
        <f t="shared" si="25"/>
        <v>0</v>
      </c>
      <c r="W88" s="28">
        <f t="shared" si="26"/>
        <v>4300350</v>
      </c>
      <c r="X88" s="28">
        <f aca="true" t="shared" si="32" ref="X88:X96">V88+W88</f>
        <v>4300350</v>
      </c>
      <c r="Y88" s="28">
        <f t="shared" si="27"/>
        <v>1125750</v>
      </c>
      <c r="Z88" s="28">
        <f t="shared" si="28"/>
        <v>3377400</v>
      </c>
      <c r="AA88" s="28">
        <f>SUM(Y88:Z88)</f>
        <v>4503150</v>
      </c>
      <c r="AB88" s="83">
        <f t="shared" si="29"/>
        <v>4824300</v>
      </c>
      <c r="AC88" s="83">
        <f t="shared" si="30"/>
        <v>5090550</v>
      </c>
      <c r="AD88" s="108">
        <f t="shared" si="31"/>
        <v>5345850</v>
      </c>
    </row>
    <row r="89" spans="1:30" ht="15">
      <c r="A89" s="21">
        <v>3311</v>
      </c>
      <c r="B89" s="22" t="s">
        <v>22</v>
      </c>
      <c r="C89" s="36"/>
      <c r="D89" s="36"/>
      <c r="E89" s="44">
        <v>180</v>
      </c>
      <c r="F89" s="44">
        <v>180</v>
      </c>
      <c r="G89" s="44">
        <v>180</v>
      </c>
      <c r="H89" s="44">
        <v>180</v>
      </c>
      <c r="I89" s="44">
        <v>180</v>
      </c>
      <c r="J89" s="44">
        <v>180</v>
      </c>
      <c r="K89" s="16"/>
      <c r="L89" s="92"/>
      <c r="M89" s="92">
        <v>28760</v>
      </c>
      <c r="N89" s="92">
        <v>28760</v>
      </c>
      <c r="O89" s="26">
        <v>7529</v>
      </c>
      <c r="P89" s="26">
        <v>22587</v>
      </c>
      <c r="Q89" s="92">
        <v>30116</v>
      </c>
      <c r="R89" s="92">
        <v>32264</v>
      </c>
      <c r="S89" s="92">
        <v>34044</v>
      </c>
      <c r="T89" s="92">
        <v>35751</v>
      </c>
      <c r="U89" s="16"/>
      <c r="V89" s="28">
        <f t="shared" si="25"/>
        <v>0</v>
      </c>
      <c r="W89" s="28">
        <f t="shared" si="26"/>
        <v>5176800</v>
      </c>
      <c r="X89" s="28">
        <f t="shared" si="32"/>
        <v>5176800</v>
      </c>
      <c r="Y89" s="28">
        <f t="shared" si="27"/>
        <v>1355220</v>
      </c>
      <c r="Z89" s="28">
        <f t="shared" si="28"/>
        <v>4065660</v>
      </c>
      <c r="AA89" s="28">
        <f>SUM(Y89:Z89)</f>
        <v>5420880</v>
      </c>
      <c r="AB89" s="83">
        <f t="shared" si="29"/>
        <v>5807520</v>
      </c>
      <c r="AC89" s="83">
        <f t="shared" si="30"/>
        <v>6127920</v>
      </c>
      <c r="AD89" s="108">
        <f t="shared" si="31"/>
        <v>6435180</v>
      </c>
    </row>
    <row r="90" spans="1:30" ht="15">
      <c r="A90" s="21">
        <v>3012</v>
      </c>
      <c r="B90" s="22" t="s">
        <v>23</v>
      </c>
      <c r="C90" s="36"/>
      <c r="D90" s="36"/>
      <c r="E90" s="44">
        <v>45</v>
      </c>
      <c r="F90" s="44">
        <v>45</v>
      </c>
      <c r="G90" s="44">
        <v>45</v>
      </c>
      <c r="H90" s="44">
        <v>45</v>
      </c>
      <c r="I90" s="44">
        <v>45</v>
      </c>
      <c r="J90" s="44">
        <v>45</v>
      </c>
      <c r="K90" s="16"/>
      <c r="L90" s="92"/>
      <c r="M90" s="92">
        <v>4810</v>
      </c>
      <c r="N90" s="92">
        <v>4810</v>
      </c>
      <c r="O90" s="26">
        <v>1200</v>
      </c>
      <c r="P90" s="26">
        <v>3598</v>
      </c>
      <c r="Q90" s="92">
        <v>4798</v>
      </c>
      <c r="R90" s="92">
        <v>4783</v>
      </c>
      <c r="S90" s="92">
        <v>4878</v>
      </c>
      <c r="T90" s="92">
        <v>4976</v>
      </c>
      <c r="U90" s="16"/>
      <c r="V90" s="28">
        <f t="shared" si="25"/>
        <v>0</v>
      </c>
      <c r="W90" s="28">
        <f t="shared" si="26"/>
        <v>216450</v>
      </c>
      <c r="X90" s="28">
        <f t="shared" si="32"/>
        <v>216450</v>
      </c>
      <c r="Y90" s="28">
        <f t="shared" si="27"/>
        <v>54000</v>
      </c>
      <c r="Z90" s="28">
        <f t="shared" si="28"/>
        <v>161910</v>
      </c>
      <c r="AA90" s="28">
        <f>SUM(Y90:Z90)</f>
        <v>215910</v>
      </c>
      <c r="AB90" s="83">
        <f t="shared" si="29"/>
        <v>215235</v>
      </c>
      <c r="AC90" s="83">
        <f t="shared" si="30"/>
        <v>219510</v>
      </c>
      <c r="AD90" s="108">
        <f t="shared" si="31"/>
        <v>223920</v>
      </c>
    </row>
    <row r="91" spans="1:30" ht="15">
      <c r="A91" s="21">
        <v>3112</v>
      </c>
      <c r="B91" s="22" t="s">
        <v>24</v>
      </c>
      <c r="C91" s="36"/>
      <c r="D91" s="36"/>
      <c r="E91" s="44">
        <v>30</v>
      </c>
      <c r="F91" s="44">
        <v>30</v>
      </c>
      <c r="G91" s="44">
        <v>30</v>
      </c>
      <c r="H91" s="44">
        <v>30</v>
      </c>
      <c r="I91" s="44">
        <v>30</v>
      </c>
      <c r="J91" s="44">
        <v>30</v>
      </c>
      <c r="K91" s="16"/>
      <c r="L91" s="92"/>
      <c r="M91" s="92">
        <v>4810</v>
      </c>
      <c r="N91" s="92">
        <v>4810</v>
      </c>
      <c r="O91" s="26">
        <v>1200</v>
      </c>
      <c r="P91" s="26">
        <v>3598</v>
      </c>
      <c r="Q91" s="92">
        <v>4798</v>
      </c>
      <c r="R91" s="92">
        <v>4783</v>
      </c>
      <c r="S91" s="92">
        <v>4878</v>
      </c>
      <c r="T91" s="92">
        <v>4976</v>
      </c>
      <c r="U91" s="16"/>
      <c r="V91" s="28">
        <f t="shared" si="25"/>
        <v>0</v>
      </c>
      <c r="W91" s="28">
        <f t="shared" si="26"/>
        <v>144300</v>
      </c>
      <c r="X91" s="28">
        <f t="shared" si="32"/>
        <v>144300</v>
      </c>
      <c r="Y91" s="28">
        <f t="shared" si="27"/>
        <v>36000</v>
      </c>
      <c r="Z91" s="28">
        <f t="shared" si="28"/>
        <v>107940</v>
      </c>
      <c r="AA91" s="28">
        <f aca="true" t="shared" si="33" ref="AA91:AA120">SUM(Y91:Z91)</f>
        <v>143940</v>
      </c>
      <c r="AB91" s="83">
        <f t="shared" si="29"/>
        <v>143490</v>
      </c>
      <c r="AC91" s="83">
        <f t="shared" si="30"/>
        <v>146340</v>
      </c>
      <c r="AD91" s="108">
        <f t="shared" si="31"/>
        <v>149280</v>
      </c>
    </row>
    <row r="92" spans="1:30" ht="15">
      <c r="A92" s="21">
        <v>3312</v>
      </c>
      <c r="B92" s="22" t="s">
        <v>25</v>
      </c>
      <c r="C92" s="36"/>
      <c r="D92" s="36"/>
      <c r="E92" s="44">
        <v>115</v>
      </c>
      <c r="F92" s="44">
        <v>115</v>
      </c>
      <c r="G92" s="44">
        <v>115</v>
      </c>
      <c r="H92" s="44">
        <v>115</v>
      </c>
      <c r="I92" s="44">
        <v>115</v>
      </c>
      <c r="J92" s="44">
        <v>115</v>
      </c>
      <c r="K92" s="16"/>
      <c r="L92" s="92"/>
      <c r="M92" s="92">
        <v>4810</v>
      </c>
      <c r="N92" s="92">
        <v>4810</v>
      </c>
      <c r="O92" s="26">
        <v>1200</v>
      </c>
      <c r="P92" s="26">
        <v>3598</v>
      </c>
      <c r="Q92" s="92">
        <v>4798</v>
      </c>
      <c r="R92" s="92">
        <v>4783</v>
      </c>
      <c r="S92" s="92">
        <v>4878</v>
      </c>
      <c r="T92" s="92">
        <v>4976</v>
      </c>
      <c r="U92" s="16"/>
      <c r="V92" s="28">
        <f t="shared" si="25"/>
        <v>0</v>
      </c>
      <c r="W92" s="28">
        <f t="shared" si="26"/>
        <v>553150</v>
      </c>
      <c r="X92" s="28">
        <f t="shared" si="32"/>
        <v>553150</v>
      </c>
      <c r="Y92" s="28">
        <f t="shared" si="27"/>
        <v>138000</v>
      </c>
      <c r="Z92" s="28">
        <f t="shared" si="28"/>
        <v>413770</v>
      </c>
      <c r="AA92" s="28">
        <f t="shared" si="33"/>
        <v>551770</v>
      </c>
      <c r="AB92" s="83">
        <f t="shared" si="29"/>
        <v>550045</v>
      </c>
      <c r="AC92" s="83">
        <f t="shared" si="30"/>
        <v>560970</v>
      </c>
      <c r="AD92" s="108">
        <f t="shared" si="31"/>
        <v>572240</v>
      </c>
    </row>
    <row r="93" spans="1:30" ht="15">
      <c r="A93" s="21">
        <v>3013</v>
      </c>
      <c r="B93" s="22" t="s">
        <v>26</v>
      </c>
      <c r="C93" s="36"/>
      <c r="D93" s="36"/>
      <c r="E93" s="44">
        <v>45</v>
      </c>
      <c r="F93" s="44">
        <v>45</v>
      </c>
      <c r="G93" s="44">
        <v>45</v>
      </c>
      <c r="H93" s="44">
        <v>45</v>
      </c>
      <c r="I93" s="44">
        <v>45</v>
      </c>
      <c r="J93" s="44">
        <v>45</v>
      </c>
      <c r="K93" s="16"/>
      <c r="L93" s="92"/>
      <c r="M93" s="92">
        <v>160</v>
      </c>
      <c r="N93" s="92">
        <v>160</v>
      </c>
      <c r="O93" s="26">
        <v>40</v>
      </c>
      <c r="P93" s="26">
        <v>119</v>
      </c>
      <c r="Q93" s="92">
        <v>159</v>
      </c>
      <c r="R93" s="92">
        <v>157</v>
      </c>
      <c r="S93" s="92">
        <v>159</v>
      </c>
      <c r="T93" s="92">
        <v>161</v>
      </c>
      <c r="U93" s="16"/>
      <c r="V93" s="28">
        <f t="shared" si="25"/>
        <v>0</v>
      </c>
      <c r="W93" s="28">
        <f t="shared" si="26"/>
        <v>7200</v>
      </c>
      <c r="X93" s="28">
        <f t="shared" si="32"/>
        <v>7200</v>
      </c>
      <c r="Y93" s="28">
        <f t="shared" si="27"/>
        <v>1800</v>
      </c>
      <c r="Z93" s="28">
        <f t="shared" si="28"/>
        <v>5355</v>
      </c>
      <c r="AA93" s="28">
        <f t="shared" si="33"/>
        <v>7155</v>
      </c>
      <c r="AB93" s="83">
        <f t="shared" si="29"/>
        <v>7065</v>
      </c>
      <c r="AC93" s="83">
        <f t="shared" si="30"/>
        <v>7155</v>
      </c>
      <c r="AD93" s="108">
        <f t="shared" si="31"/>
        <v>7245</v>
      </c>
    </row>
    <row r="94" spans="1:30" ht="15">
      <c r="A94" s="21">
        <v>3113</v>
      </c>
      <c r="B94" s="22" t="s">
        <v>27</v>
      </c>
      <c r="C94" s="36"/>
      <c r="D94" s="36"/>
      <c r="E94" s="44">
        <v>95</v>
      </c>
      <c r="F94" s="44">
        <v>95</v>
      </c>
      <c r="G94" s="44">
        <v>95</v>
      </c>
      <c r="H94" s="44">
        <v>95</v>
      </c>
      <c r="I94" s="44">
        <v>95</v>
      </c>
      <c r="J94" s="44">
        <v>95</v>
      </c>
      <c r="K94" s="16"/>
      <c r="L94" s="92"/>
      <c r="M94" s="92">
        <v>160</v>
      </c>
      <c r="N94" s="92">
        <v>160</v>
      </c>
      <c r="O94" s="26">
        <v>40</v>
      </c>
      <c r="P94" s="26">
        <v>119</v>
      </c>
      <c r="Q94" s="92">
        <v>159</v>
      </c>
      <c r="R94" s="92">
        <v>157</v>
      </c>
      <c r="S94" s="92">
        <v>159</v>
      </c>
      <c r="T94" s="92">
        <v>161</v>
      </c>
      <c r="U94" s="16"/>
      <c r="V94" s="28">
        <f t="shared" si="25"/>
        <v>0</v>
      </c>
      <c r="W94" s="28">
        <f t="shared" si="26"/>
        <v>15200</v>
      </c>
      <c r="X94" s="28">
        <f t="shared" si="32"/>
        <v>15200</v>
      </c>
      <c r="Y94" s="28">
        <f t="shared" si="27"/>
        <v>3800</v>
      </c>
      <c r="Z94" s="28">
        <f t="shared" si="28"/>
        <v>11305</v>
      </c>
      <c r="AA94" s="28">
        <f t="shared" si="33"/>
        <v>15105</v>
      </c>
      <c r="AB94" s="83">
        <f t="shared" si="29"/>
        <v>14915</v>
      </c>
      <c r="AC94" s="83">
        <f t="shared" si="30"/>
        <v>15105</v>
      </c>
      <c r="AD94" s="108">
        <f t="shared" si="31"/>
        <v>15295</v>
      </c>
    </row>
    <row r="95" spans="1:30" ht="15">
      <c r="A95" s="21">
        <v>3313</v>
      </c>
      <c r="B95" s="22" t="s">
        <v>28</v>
      </c>
      <c r="C95" s="36"/>
      <c r="D95" s="36"/>
      <c r="E95" s="44">
        <v>145</v>
      </c>
      <c r="F95" s="44">
        <v>145</v>
      </c>
      <c r="G95" s="44">
        <v>145</v>
      </c>
      <c r="H95" s="44">
        <v>145</v>
      </c>
      <c r="I95" s="44">
        <v>145</v>
      </c>
      <c r="J95" s="44">
        <v>145</v>
      </c>
      <c r="K95" s="16"/>
      <c r="L95" s="92"/>
      <c r="M95" s="92">
        <v>160</v>
      </c>
      <c r="N95" s="92">
        <v>160</v>
      </c>
      <c r="O95" s="26">
        <v>40</v>
      </c>
      <c r="P95" s="26">
        <v>119</v>
      </c>
      <c r="Q95" s="92">
        <v>159</v>
      </c>
      <c r="R95" s="92">
        <v>157</v>
      </c>
      <c r="S95" s="92">
        <v>159</v>
      </c>
      <c r="T95" s="92">
        <v>161</v>
      </c>
      <c r="U95" s="16"/>
      <c r="V95" s="28">
        <f t="shared" si="25"/>
        <v>0</v>
      </c>
      <c r="W95" s="28">
        <f t="shared" si="26"/>
        <v>23200</v>
      </c>
      <c r="X95" s="28">
        <f t="shared" si="32"/>
        <v>23200</v>
      </c>
      <c r="Y95" s="28">
        <f t="shared" si="27"/>
        <v>5800</v>
      </c>
      <c r="Z95" s="28">
        <f t="shared" si="28"/>
        <v>17255</v>
      </c>
      <c r="AA95" s="28">
        <f t="shared" si="33"/>
        <v>23055</v>
      </c>
      <c r="AB95" s="83">
        <f t="shared" si="29"/>
        <v>22765</v>
      </c>
      <c r="AC95" s="83">
        <f t="shared" si="30"/>
        <v>23055</v>
      </c>
      <c r="AD95" s="108">
        <f t="shared" si="31"/>
        <v>23345</v>
      </c>
    </row>
    <row r="96" spans="1:30" ht="15">
      <c r="A96" s="21">
        <v>3014</v>
      </c>
      <c r="B96" s="22" t="s">
        <v>29</v>
      </c>
      <c r="C96" s="36"/>
      <c r="D96" s="36"/>
      <c r="E96" s="44">
        <v>70</v>
      </c>
      <c r="F96" s="44">
        <v>70</v>
      </c>
      <c r="G96" s="44">
        <v>70</v>
      </c>
      <c r="H96" s="44">
        <v>70</v>
      </c>
      <c r="I96" s="44">
        <v>70</v>
      </c>
      <c r="J96" s="44">
        <v>70</v>
      </c>
      <c r="K96" s="16"/>
      <c r="L96" s="92"/>
      <c r="M96" s="92">
        <v>47</v>
      </c>
      <c r="N96" s="92">
        <v>47</v>
      </c>
      <c r="O96" s="26">
        <v>12</v>
      </c>
      <c r="P96" s="26">
        <v>34</v>
      </c>
      <c r="Q96" s="92">
        <v>46</v>
      </c>
      <c r="R96" s="92">
        <v>46</v>
      </c>
      <c r="S96" s="92">
        <v>47</v>
      </c>
      <c r="T96" s="92">
        <v>49</v>
      </c>
      <c r="U96" s="16"/>
      <c r="V96" s="28">
        <f t="shared" si="25"/>
        <v>0</v>
      </c>
      <c r="W96" s="28">
        <f t="shared" si="26"/>
        <v>3290</v>
      </c>
      <c r="X96" s="28">
        <f t="shared" si="32"/>
        <v>3290</v>
      </c>
      <c r="Y96" s="28">
        <f t="shared" si="27"/>
        <v>840</v>
      </c>
      <c r="Z96" s="28">
        <f t="shared" si="28"/>
        <v>2380</v>
      </c>
      <c r="AA96" s="28">
        <f t="shared" si="33"/>
        <v>3220</v>
      </c>
      <c r="AB96" s="83">
        <f t="shared" si="29"/>
        <v>3220</v>
      </c>
      <c r="AC96" s="83">
        <f t="shared" si="30"/>
        <v>3290</v>
      </c>
      <c r="AD96" s="108">
        <f t="shared" si="31"/>
        <v>3430</v>
      </c>
    </row>
    <row r="97" spans="1:30" ht="15">
      <c r="A97" s="21">
        <v>3114</v>
      </c>
      <c r="B97" s="22" t="s">
        <v>30</v>
      </c>
      <c r="C97" s="36"/>
      <c r="D97" s="36"/>
      <c r="E97" s="44">
        <v>150</v>
      </c>
      <c r="F97" s="44">
        <v>150</v>
      </c>
      <c r="G97" s="44">
        <v>150</v>
      </c>
      <c r="H97" s="44">
        <v>150</v>
      </c>
      <c r="I97" s="44">
        <v>150</v>
      </c>
      <c r="J97" s="44">
        <v>150</v>
      </c>
      <c r="K97" s="16"/>
      <c r="L97" s="92"/>
      <c r="M97" s="92">
        <v>47</v>
      </c>
      <c r="N97" s="92">
        <v>47</v>
      </c>
      <c r="O97" s="26">
        <v>12</v>
      </c>
      <c r="P97" s="26">
        <v>34</v>
      </c>
      <c r="Q97" s="92">
        <v>46</v>
      </c>
      <c r="R97" s="92">
        <v>46</v>
      </c>
      <c r="S97" s="92">
        <v>47</v>
      </c>
      <c r="T97" s="92">
        <v>49</v>
      </c>
      <c r="U97" s="16"/>
      <c r="V97" s="28">
        <f t="shared" si="25"/>
        <v>0</v>
      </c>
      <c r="W97" s="28">
        <f t="shared" si="26"/>
        <v>7050</v>
      </c>
      <c r="X97" s="28">
        <f>V97+W97</f>
        <v>7050</v>
      </c>
      <c r="Y97" s="28">
        <f t="shared" si="27"/>
        <v>1800</v>
      </c>
      <c r="Z97" s="28">
        <f t="shared" si="28"/>
        <v>5100</v>
      </c>
      <c r="AA97" s="28">
        <f t="shared" si="33"/>
        <v>6900</v>
      </c>
      <c r="AB97" s="83">
        <f t="shared" si="29"/>
        <v>6900</v>
      </c>
      <c r="AC97" s="83">
        <f t="shared" si="30"/>
        <v>7050</v>
      </c>
      <c r="AD97" s="108">
        <f t="shared" si="31"/>
        <v>7350</v>
      </c>
    </row>
    <row r="98" spans="1:30" ht="15">
      <c r="A98" s="21">
        <v>3314</v>
      </c>
      <c r="B98" s="22" t="s">
        <v>31</v>
      </c>
      <c r="C98" s="36"/>
      <c r="D98" s="36"/>
      <c r="E98" s="44">
        <v>540</v>
      </c>
      <c r="F98" s="44">
        <v>540</v>
      </c>
      <c r="G98" s="44">
        <v>540</v>
      </c>
      <c r="H98" s="44">
        <v>540</v>
      </c>
      <c r="I98" s="44">
        <v>540</v>
      </c>
      <c r="J98" s="44">
        <v>540</v>
      </c>
      <c r="K98" s="16"/>
      <c r="L98" s="92"/>
      <c r="M98" s="92">
        <v>47</v>
      </c>
      <c r="N98" s="92">
        <v>47</v>
      </c>
      <c r="O98" s="26">
        <v>12</v>
      </c>
      <c r="P98" s="26">
        <v>34</v>
      </c>
      <c r="Q98" s="92">
        <v>46</v>
      </c>
      <c r="R98" s="92">
        <v>46</v>
      </c>
      <c r="S98" s="92">
        <v>47</v>
      </c>
      <c r="T98" s="92">
        <v>49</v>
      </c>
      <c r="U98" s="16"/>
      <c r="V98" s="28">
        <f t="shared" si="25"/>
        <v>0</v>
      </c>
      <c r="W98" s="28">
        <f t="shared" si="26"/>
        <v>25380</v>
      </c>
      <c r="X98" s="28">
        <f>V98+W98</f>
        <v>25380</v>
      </c>
      <c r="Y98" s="28">
        <f t="shared" si="27"/>
        <v>6480</v>
      </c>
      <c r="Z98" s="28">
        <f t="shared" si="28"/>
        <v>18360</v>
      </c>
      <c r="AA98" s="28">
        <f t="shared" si="33"/>
        <v>24840</v>
      </c>
      <c r="AB98" s="83">
        <f t="shared" si="29"/>
        <v>24840</v>
      </c>
      <c r="AC98" s="83">
        <f t="shared" si="30"/>
        <v>25380</v>
      </c>
      <c r="AD98" s="108">
        <f t="shared" si="31"/>
        <v>26460</v>
      </c>
    </row>
    <row r="99" spans="1:30" ht="15">
      <c r="A99" s="29">
        <v>3005</v>
      </c>
      <c r="B99" s="22" t="s">
        <v>32</v>
      </c>
      <c r="C99" s="36"/>
      <c r="D99" s="36"/>
      <c r="E99" s="44">
        <v>65</v>
      </c>
      <c r="F99" s="44">
        <v>65</v>
      </c>
      <c r="G99" s="44">
        <v>65</v>
      </c>
      <c r="H99" s="44">
        <v>65</v>
      </c>
      <c r="I99" s="44">
        <v>65</v>
      </c>
      <c r="J99" s="44">
        <v>65</v>
      </c>
      <c r="K99" s="16"/>
      <c r="L99" s="92"/>
      <c r="M99" s="92">
        <v>31899</v>
      </c>
      <c r="N99" s="92">
        <v>31899</v>
      </c>
      <c r="O99" s="26">
        <v>8436</v>
      </c>
      <c r="P99" s="26">
        <v>25309</v>
      </c>
      <c r="Q99" s="92">
        <v>33745</v>
      </c>
      <c r="R99" s="92">
        <v>35698</v>
      </c>
      <c r="S99" s="92">
        <v>37840</v>
      </c>
      <c r="T99" s="92">
        <v>40111</v>
      </c>
      <c r="U99" s="16"/>
      <c r="V99" s="28">
        <f t="shared" si="25"/>
        <v>0</v>
      </c>
      <c r="W99" s="28">
        <f t="shared" si="26"/>
        <v>2073435</v>
      </c>
      <c r="X99" s="28">
        <f>V99+W99</f>
        <v>2073435</v>
      </c>
      <c r="Y99" s="28">
        <f t="shared" si="27"/>
        <v>548340</v>
      </c>
      <c r="Z99" s="28">
        <f t="shared" si="28"/>
        <v>1645085</v>
      </c>
      <c r="AA99" s="28">
        <f t="shared" si="33"/>
        <v>2193425</v>
      </c>
      <c r="AB99" s="83">
        <f t="shared" si="29"/>
        <v>2320370</v>
      </c>
      <c r="AC99" s="83">
        <f t="shared" si="30"/>
        <v>2459600</v>
      </c>
      <c r="AD99" s="108">
        <f t="shared" si="31"/>
        <v>2607215</v>
      </c>
    </row>
    <row r="100" spans="1:30" ht="15">
      <c r="A100" s="21">
        <v>3017</v>
      </c>
      <c r="B100" s="22" t="s">
        <v>33</v>
      </c>
      <c r="C100" s="36"/>
      <c r="D100" s="36"/>
      <c r="E100" s="44">
        <v>45</v>
      </c>
      <c r="F100" s="44">
        <v>45</v>
      </c>
      <c r="G100" s="44">
        <v>45</v>
      </c>
      <c r="H100" s="44">
        <v>45</v>
      </c>
      <c r="I100" s="44">
        <v>45</v>
      </c>
      <c r="J100" s="44">
        <v>45</v>
      </c>
      <c r="K100" s="16"/>
      <c r="L100" s="92"/>
      <c r="M100" s="92">
        <v>149</v>
      </c>
      <c r="N100" s="92">
        <v>149</v>
      </c>
      <c r="O100" s="26">
        <v>37</v>
      </c>
      <c r="P100" s="26">
        <v>111</v>
      </c>
      <c r="Q100" s="92">
        <v>148</v>
      </c>
      <c r="R100" s="92">
        <v>148</v>
      </c>
      <c r="S100" s="92">
        <v>151</v>
      </c>
      <c r="T100" s="92">
        <v>154</v>
      </c>
      <c r="U100" s="16"/>
      <c r="V100" s="28">
        <f t="shared" si="25"/>
        <v>0</v>
      </c>
      <c r="W100" s="28">
        <f t="shared" si="26"/>
        <v>6705</v>
      </c>
      <c r="X100" s="28">
        <f aca="true" t="shared" si="34" ref="X100:X120">V100+W100</f>
        <v>6705</v>
      </c>
      <c r="Y100" s="28">
        <f t="shared" si="27"/>
        <v>1665</v>
      </c>
      <c r="Z100" s="28">
        <f t="shared" si="28"/>
        <v>4995</v>
      </c>
      <c r="AA100" s="28">
        <f t="shared" si="33"/>
        <v>6660</v>
      </c>
      <c r="AB100" s="83">
        <f t="shared" si="29"/>
        <v>6660</v>
      </c>
      <c r="AC100" s="83">
        <f t="shared" si="30"/>
        <v>6795</v>
      </c>
      <c r="AD100" s="108">
        <f t="shared" si="31"/>
        <v>6930</v>
      </c>
    </row>
    <row r="101" spans="1:30" ht="15">
      <c r="A101" s="21">
        <v>3019</v>
      </c>
      <c r="B101" s="22" t="s">
        <v>34</v>
      </c>
      <c r="C101" s="36"/>
      <c r="D101" s="36"/>
      <c r="E101" s="44">
        <v>70</v>
      </c>
      <c r="F101" s="44">
        <v>70</v>
      </c>
      <c r="G101" s="44">
        <v>70</v>
      </c>
      <c r="H101" s="44">
        <v>70</v>
      </c>
      <c r="I101" s="44">
        <v>70</v>
      </c>
      <c r="J101" s="44">
        <v>70</v>
      </c>
      <c r="K101" s="16"/>
      <c r="L101" s="92"/>
      <c r="M101" s="92">
        <v>0</v>
      </c>
      <c r="N101" s="92">
        <v>0</v>
      </c>
      <c r="O101" s="26">
        <v>0</v>
      </c>
      <c r="P101" s="26">
        <v>0</v>
      </c>
      <c r="Q101" s="92">
        <v>0</v>
      </c>
      <c r="R101" s="92">
        <v>0</v>
      </c>
      <c r="S101" s="92">
        <v>0</v>
      </c>
      <c r="T101" s="92">
        <v>0</v>
      </c>
      <c r="U101" s="16"/>
      <c r="V101" s="28">
        <f t="shared" si="25"/>
        <v>0</v>
      </c>
      <c r="W101" s="28">
        <f t="shared" si="26"/>
        <v>0</v>
      </c>
      <c r="X101" s="28">
        <f t="shared" si="34"/>
        <v>0</v>
      </c>
      <c r="Y101" s="28">
        <f t="shared" si="27"/>
        <v>0</v>
      </c>
      <c r="Z101" s="28">
        <f t="shared" si="28"/>
        <v>0</v>
      </c>
      <c r="AA101" s="28">
        <f t="shared" si="33"/>
        <v>0</v>
      </c>
      <c r="AB101" s="83">
        <f t="shared" si="29"/>
        <v>0</v>
      </c>
      <c r="AC101" s="83">
        <f t="shared" si="30"/>
        <v>0</v>
      </c>
      <c r="AD101" s="108">
        <f t="shared" si="31"/>
        <v>0</v>
      </c>
    </row>
    <row r="102" spans="1:30" ht="15">
      <c r="A102" s="21">
        <v>3051</v>
      </c>
      <c r="B102" s="22" t="s">
        <v>35</v>
      </c>
      <c r="C102" s="36"/>
      <c r="D102" s="36"/>
      <c r="E102" s="44">
        <v>35</v>
      </c>
      <c r="F102" s="44">
        <v>35</v>
      </c>
      <c r="G102" s="44">
        <v>35</v>
      </c>
      <c r="H102" s="44">
        <v>35</v>
      </c>
      <c r="I102" s="44">
        <v>35</v>
      </c>
      <c r="J102" s="44">
        <v>35</v>
      </c>
      <c r="K102" s="16"/>
      <c r="L102" s="92"/>
      <c r="M102" s="92">
        <v>7169</v>
      </c>
      <c r="N102" s="92">
        <v>7169</v>
      </c>
      <c r="O102" s="26">
        <v>1876</v>
      </c>
      <c r="P102" s="26">
        <v>5628</v>
      </c>
      <c r="Q102" s="92">
        <v>7504</v>
      </c>
      <c r="R102" s="92">
        <v>8035</v>
      </c>
      <c r="S102" s="92">
        <v>8476</v>
      </c>
      <c r="T102" s="92">
        <v>8900</v>
      </c>
      <c r="U102" s="16"/>
      <c r="V102" s="28">
        <f t="shared" si="25"/>
        <v>0</v>
      </c>
      <c r="W102" s="28">
        <f t="shared" si="26"/>
        <v>250915</v>
      </c>
      <c r="X102" s="28">
        <f t="shared" si="34"/>
        <v>250915</v>
      </c>
      <c r="Y102" s="28">
        <f t="shared" si="27"/>
        <v>65660</v>
      </c>
      <c r="Z102" s="28">
        <f t="shared" si="28"/>
        <v>196980</v>
      </c>
      <c r="AA102" s="28">
        <f t="shared" si="33"/>
        <v>262640</v>
      </c>
      <c r="AB102" s="83">
        <f t="shared" si="29"/>
        <v>281225</v>
      </c>
      <c r="AC102" s="83">
        <f t="shared" si="30"/>
        <v>296660</v>
      </c>
      <c r="AD102" s="108">
        <f t="shared" si="31"/>
        <v>311500</v>
      </c>
    </row>
    <row r="103" spans="1:30" ht="15">
      <c r="A103" s="29">
        <v>3052</v>
      </c>
      <c r="B103" s="30" t="s">
        <v>36</v>
      </c>
      <c r="C103" s="36"/>
      <c r="D103" s="36"/>
      <c r="E103" s="44">
        <v>15</v>
      </c>
      <c r="F103" s="44">
        <v>15</v>
      </c>
      <c r="G103" s="44">
        <v>15</v>
      </c>
      <c r="H103" s="44">
        <v>15</v>
      </c>
      <c r="I103" s="44">
        <v>15</v>
      </c>
      <c r="J103" s="44">
        <v>15</v>
      </c>
      <c r="K103" s="16"/>
      <c r="L103" s="92"/>
      <c r="M103" s="92">
        <v>923</v>
      </c>
      <c r="N103" s="92">
        <v>923</v>
      </c>
      <c r="O103" s="26">
        <v>244</v>
      </c>
      <c r="P103" s="26">
        <v>733</v>
      </c>
      <c r="Q103" s="92">
        <v>977</v>
      </c>
      <c r="R103" s="92">
        <v>1034</v>
      </c>
      <c r="S103" s="92">
        <v>1096</v>
      </c>
      <c r="T103" s="92">
        <v>1161</v>
      </c>
      <c r="U103" s="16"/>
      <c r="V103" s="28">
        <f t="shared" si="25"/>
        <v>0</v>
      </c>
      <c r="W103" s="28">
        <f t="shared" si="26"/>
        <v>13845</v>
      </c>
      <c r="X103" s="28">
        <f t="shared" si="34"/>
        <v>13845</v>
      </c>
      <c r="Y103" s="28">
        <f t="shared" si="27"/>
        <v>3660</v>
      </c>
      <c r="Z103" s="28">
        <f t="shared" si="28"/>
        <v>10995</v>
      </c>
      <c r="AA103" s="28">
        <f t="shared" si="33"/>
        <v>14655</v>
      </c>
      <c r="AB103" s="83">
        <f t="shared" si="29"/>
        <v>15510</v>
      </c>
      <c r="AC103" s="83">
        <f t="shared" si="30"/>
        <v>16440</v>
      </c>
      <c r="AD103" s="108">
        <f t="shared" si="31"/>
        <v>17415</v>
      </c>
    </row>
    <row r="104" spans="1:30" ht="15">
      <c r="A104" s="29">
        <v>3081</v>
      </c>
      <c r="B104" s="22" t="s">
        <v>37</v>
      </c>
      <c r="C104" s="36"/>
      <c r="D104" s="36"/>
      <c r="E104" s="44">
        <v>100</v>
      </c>
      <c r="F104" s="44">
        <v>100</v>
      </c>
      <c r="G104" s="44">
        <v>100</v>
      </c>
      <c r="H104" s="44">
        <v>100</v>
      </c>
      <c r="I104" s="44">
        <v>100</v>
      </c>
      <c r="J104" s="44">
        <v>100</v>
      </c>
      <c r="K104" s="16"/>
      <c r="L104" s="92"/>
      <c r="M104" s="92">
        <v>1651</v>
      </c>
      <c r="N104" s="92">
        <v>1651</v>
      </c>
      <c r="O104" s="26">
        <v>432</v>
      </c>
      <c r="P104" s="26">
        <v>1297</v>
      </c>
      <c r="Q104" s="92">
        <v>1729</v>
      </c>
      <c r="R104" s="92">
        <v>1852</v>
      </c>
      <c r="S104" s="92">
        <v>1955</v>
      </c>
      <c r="T104" s="92">
        <v>2053</v>
      </c>
      <c r="U104" s="16"/>
      <c r="V104" s="28">
        <f t="shared" si="25"/>
        <v>0</v>
      </c>
      <c r="W104" s="28">
        <f t="shared" si="26"/>
        <v>165100</v>
      </c>
      <c r="X104" s="28">
        <f t="shared" si="34"/>
        <v>165100</v>
      </c>
      <c r="Y104" s="28">
        <f t="shared" si="27"/>
        <v>43200</v>
      </c>
      <c r="Z104" s="28">
        <f t="shared" si="28"/>
        <v>129700</v>
      </c>
      <c r="AA104" s="28">
        <f t="shared" si="33"/>
        <v>172900</v>
      </c>
      <c r="AB104" s="83">
        <f t="shared" si="29"/>
        <v>185200</v>
      </c>
      <c r="AC104" s="83">
        <f t="shared" si="30"/>
        <v>195500</v>
      </c>
      <c r="AD104" s="108">
        <f t="shared" si="31"/>
        <v>205300</v>
      </c>
    </row>
    <row r="105" spans="1:30" ht="15">
      <c r="A105" s="29">
        <v>3082</v>
      </c>
      <c r="B105" s="22" t="s">
        <v>38</v>
      </c>
      <c r="C105" s="36"/>
      <c r="D105" s="36"/>
      <c r="E105" s="44">
        <v>100</v>
      </c>
      <c r="F105" s="44">
        <v>100</v>
      </c>
      <c r="G105" s="44">
        <v>100</v>
      </c>
      <c r="H105" s="44">
        <v>100</v>
      </c>
      <c r="I105" s="44">
        <v>100</v>
      </c>
      <c r="J105" s="44">
        <v>100</v>
      </c>
      <c r="K105" s="16"/>
      <c r="L105" s="92"/>
      <c r="M105" s="92">
        <v>5</v>
      </c>
      <c r="N105" s="92">
        <v>5</v>
      </c>
      <c r="O105" s="26">
        <v>1</v>
      </c>
      <c r="P105" s="26">
        <v>4</v>
      </c>
      <c r="Q105" s="92">
        <v>5</v>
      </c>
      <c r="R105" s="92">
        <v>5</v>
      </c>
      <c r="S105" s="92">
        <v>6</v>
      </c>
      <c r="T105" s="92">
        <v>6</v>
      </c>
      <c r="U105" s="16"/>
      <c r="V105" s="28">
        <f t="shared" si="25"/>
        <v>0</v>
      </c>
      <c r="W105" s="28">
        <f t="shared" si="26"/>
        <v>500</v>
      </c>
      <c r="X105" s="28">
        <f t="shared" si="34"/>
        <v>500</v>
      </c>
      <c r="Y105" s="28">
        <f t="shared" si="27"/>
        <v>100</v>
      </c>
      <c r="Z105" s="28">
        <f t="shared" si="28"/>
        <v>400</v>
      </c>
      <c r="AA105" s="28">
        <f t="shared" si="33"/>
        <v>500</v>
      </c>
      <c r="AB105" s="83">
        <f t="shared" si="29"/>
        <v>500</v>
      </c>
      <c r="AC105" s="83">
        <f t="shared" si="30"/>
        <v>600</v>
      </c>
      <c r="AD105" s="108">
        <f t="shared" si="31"/>
        <v>600</v>
      </c>
    </row>
    <row r="106" spans="1:30" ht="15">
      <c r="A106" s="29">
        <v>3083</v>
      </c>
      <c r="B106" s="22" t="s">
        <v>39</v>
      </c>
      <c r="C106" s="36"/>
      <c r="D106" s="36"/>
      <c r="E106" s="44">
        <v>100</v>
      </c>
      <c r="F106" s="44">
        <v>100</v>
      </c>
      <c r="G106" s="44">
        <v>100</v>
      </c>
      <c r="H106" s="44">
        <v>100</v>
      </c>
      <c r="I106" s="44">
        <v>100</v>
      </c>
      <c r="J106" s="44">
        <v>100</v>
      </c>
      <c r="K106" s="16"/>
      <c r="L106" s="92"/>
      <c r="M106" s="92">
        <v>0</v>
      </c>
      <c r="N106" s="92">
        <v>0</v>
      </c>
      <c r="O106" s="26">
        <v>0</v>
      </c>
      <c r="P106" s="26">
        <v>0</v>
      </c>
      <c r="Q106" s="92">
        <v>0</v>
      </c>
      <c r="R106" s="92">
        <v>0</v>
      </c>
      <c r="S106" s="92">
        <v>0</v>
      </c>
      <c r="T106" s="92">
        <v>0</v>
      </c>
      <c r="U106" s="16"/>
      <c r="V106" s="28">
        <f t="shared" si="25"/>
        <v>0</v>
      </c>
      <c r="W106" s="28">
        <f t="shared" si="26"/>
        <v>0</v>
      </c>
      <c r="X106" s="28">
        <f t="shared" si="34"/>
        <v>0</v>
      </c>
      <c r="Y106" s="28">
        <f t="shared" si="27"/>
        <v>0</v>
      </c>
      <c r="Z106" s="28">
        <f t="shared" si="28"/>
        <v>0</v>
      </c>
      <c r="AA106" s="28">
        <f t="shared" si="33"/>
        <v>0</v>
      </c>
      <c r="AB106" s="83">
        <f t="shared" si="29"/>
        <v>0</v>
      </c>
      <c r="AC106" s="83">
        <f t="shared" si="30"/>
        <v>0</v>
      </c>
      <c r="AD106" s="108">
        <f t="shared" si="31"/>
        <v>0</v>
      </c>
    </row>
    <row r="107" spans="1:30" ht="15">
      <c r="A107" s="29">
        <v>3084</v>
      </c>
      <c r="B107" s="22" t="s">
        <v>40</v>
      </c>
      <c r="C107" s="36"/>
      <c r="D107" s="36"/>
      <c r="E107" s="44">
        <v>100</v>
      </c>
      <c r="F107" s="44">
        <v>100</v>
      </c>
      <c r="G107" s="44">
        <v>100</v>
      </c>
      <c r="H107" s="44">
        <v>100</v>
      </c>
      <c r="I107" s="44">
        <v>100</v>
      </c>
      <c r="J107" s="44">
        <v>100</v>
      </c>
      <c r="K107" s="16"/>
      <c r="L107" s="92"/>
      <c r="M107" s="92">
        <v>0</v>
      </c>
      <c r="N107" s="92">
        <v>0</v>
      </c>
      <c r="O107" s="26">
        <v>0</v>
      </c>
      <c r="P107" s="26">
        <v>0</v>
      </c>
      <c r="Q107" s="92">
        <v>0</v>
      </c>
      <c r="R107" s="92">
        <v>0</v>
      </c>
      <c r="S107" s="92">
        <v>0</v>
      </c>
      <c r="T107" s="92">
        <v>0</v>
      </c>
      <c r="U107" s="16"/>
      <c r="V107" s="28">
        <f t="shared" si="25"/>
        <v>0</v>
      </c>
      <c r="W107" s="28">
        <f t="shared" si="26"/>
        <v>0</v>
      </c>
      <c r="X107" s="28">
        <f t="shared" si="34"/>
        <v>0</v>
      </c>
      <c r="Y107" s="28">
        <f t="shared" si="27"/>
        <v>0</v>
      </c>
      <c r="Z107" s="28">
        <f t="shared" si="28"/>
        <v>0</v>
      </c>
      <c r="AA107" s="28">
        <f t="shared" si="33"/>
        <v>0</v>
      </c>
      <c r="AB107" s="83">
        <f t="shared" si="29"/>
        <v>0</v>
      </c>
      <c r="AC107" s="83">
        <f t="shared" si="30"/>
        <v>0</v>
      </c>
      <c r="AD107" s="108">
        <f t="shared" si="31"/>
        <v>0</v>
      </c>
    </row>
    <row r="108" spans="1:30" ht="15">
      <c r="A108" s="29">
        <v>3085</v>
      </c>
      <c r="B108" s="22" t="s">
        <v>41</v>
      </c>
      <c r="C108" s="36"/>
      <c r="D108" s="36"/>
      <c r="E108" s="44">
        <v>100</v>
      </c>
      <c r="F108" s="44">
        <v>100</v>
      </c>
      <c r="G108" s="44">
        <v>100</v>
      </c>
      <c r="H108" s="44">
        <v>100</v>
      </c>
      <c r="I108" s="44">
        <v>100</v>
      </c>
      <c r="J108" s="44">
        <v>100</v>
      </c>
      <c r="K108" s="16"/>
      <c r="L108" s="92"/>
      <c r="M108" s="92">
        <v>1199</v>
      </c>
      <c r="N108" s="92">
        <v>1199</v>
      </c>
      <c r="O108" s="26">
        <v>317</v>
      </c>
      <c r="P108" s="26">
        <v>951</v>
      </c>
      <c r="Q108" s="92">
        <v>1268</v>
      </c>
      <c r="R108" s="92">
        <v>1342</v>
      </c>
      <c r="S108" s="92">
        <v>1422</v>
      </c>
      <c r="T108" s="92">
        <v>1508</v>
      </c>
      <c r="U108" s="16"/>
      <c r="V108" s="28">
        <f t="shared" si="25"/>
        <v>0</v>
      </c>
      <c r="W108" s="28">
        <f t="shared" si="26"/>
        <v>119900</v>
      </c>
      <c r="X108" s="28">
        <f t="shared" si="34"/>
        <v>119900</v>
      </c>
      <c r="Y108" s="28">
        <f t="shared" si="27"/>
        <v>31700</v>
      </c>
      <c r="Z108" s="28">
        <f t="shared" si="28"/>
        <v>95100</v>
      </c>
      <c r="AA108" s="28">
        <f t="shared" si="33"/>
        <v>126800</v>
      </c>
      <c r="AB108" s="83">
        <f t="shared" si="29"/>
        <v>134200</v>
      </c>
      <c r="AC108" s="83">
        <f t="shared" si="30"/>
        <v>142200</v>
      </c>
      <c r="AD108" s="108">
        <f t="shared" si="31"/>
        <v>150800</v>
      </c>
    </row>
    <row r="109" spans="1:30" ht="15">
      <c r="A109" s="21">
        <v>3201</v>
      </c>
      <c r="B109" s="22" t="s">
        <v>42</v>
      </c>
      <c r="C109" s="36"/>
      <c r="D109" s="36"/>
      <c r="E109" s="44">
        <v>105</v>
      </c>
      <c r="F109" s="44">
        <v>105</v>
      </c>
      <c r="G109" s="44">
        <v>105</v>
      </c>
      <c r="H109" s="44">
        <v>105</v>
      </c>
      <c r="I109" s="44">
        <v>105</v>
      </c>
      <c r="J109" s="44">
        <v>105</v>
      </c>
      <c r="K109" s="16"/>
      <c r="L109" s="92"/>
      <c r="M109" s="92">
        <v>9327</v>
      </c>
      <c r="N109" s="92">
        <v>9327</v>
      </c>
      <c r="O109" s="26">
        <v>2278</v>
      </c>
      <c r="P109" s="26">
        <v>6833</v>
      </c>
      <c r="Q109" s="92">
        <v>9111</v>
      </c>
      <c r="R109" s="92">
        <v>8536</v>
      </c>
      <c r="S109" s="92">
        <v>7822</v>
      </c>
      <c r="T109" s="92">
        <v>7133</v>
      </c>
      <c r="U109" s="16"/>
      <c r="V109" s="28">
        <f t="shared" si="25"/>
        <v>0</v>
      </c>
      <c r="W109" s="28">
        <f t="shared" si="26"/>
        <v>979335</v>
      </c>
      <c r="X109" s="28">
        <f t="shared" si="34"/>
        <v>979335</v>
      </c>
      <c r="Y109" s="28">
        <f t="shared" si="27"/>
        <v>239190</v>
      </c>
      <c r="Z109" s="28">
        <f t="shared" si="28"/>
        <v>717465</v>
      </c>
      <c r="AA109" s="28">
        <f t="shared" si="33"/>
        <v>956655</v>
      </c>
      <c r="AB109" s="83">
        <f t="shared" si="29"/>
        <v>896280</v>
      </c>
      <c r="AC109" s="83">
        <f t="shared" si="30"/>
        <v>821310</v>
      </c>
      <c r="AD109" s="108">
        <f t="shared" si="31"/>
        <v>748965</v>
      </c>
    </row>
    <row r="110" spans="1:30" ht="15">
      <c r="A110" s="21">
        <v>3202</v>
      </c>
      <c r="B110" s="22" t="s">
        <v>43</v>
      </c>
      <c r="C110" s="36"/>
      <c r="D110" s="36"/>
      <c r="E110" s="44">
        <v>20</v>
      </c>
      <c r="F110" s="44">
        <v>20</v>
      </c>
      <c r="G110" s="44">
        <v>20</v>
      </c>
      <c r="H110" s="44">
        <v>20</v>
      </c>
      <c r="I110" s="44">
        <v>20</v>
      </c>
      <c r="J110" s="44">
        <v>20</v>
      </c>
      <c r="K110" s="16"/>
      <c r="L110" s="92"/>
      <c r="M110" s="92">
        <v>76797</v>
      </c>
      <c r="N110" s="92">
        <v>76797</v>
      </c>
      <c r="O110" s="26">
        <v>18755</v>
      </c>
      <c r="P110" s="26">
        <v>56266</v>
      </c>
      <c r="Q110" s="92">
        <v>75021</v>
      </c>
      <c r="R110" s="92">
        <v>70284</v>
      </c>
      <c r="S110" s="92">
        <v>64403</v>
      </c>
      <c r="T110" s="92">
        <v>58731</v>
      </c>
      <c r="U110" s="16"/>
      <c r="V110" s="28">
        <f t="shared" si="25"/>
        <v>0</v>
      </c>
      <c r="W110" s="28">
        <f t="shared" si="26"/>
        <v>1535940</v>
      </c>
      <c r="X110" s="28">
        <f t="shared" si="34"/>
        <v>1535940</v>
      </c>
      <c r="Y110" s="28">
        <f t="shared" si="27"/>
        <v>375100</v>
      </c>
      <c r="Z110" s="28">
        <f t="shared" si="28"/>
        <v>1125320</v>
      </c>
      <c r="AA110" s="28">
        <f t="shared" si="33"/>
        <v>1500420</v>
      </c>
      <c r="AB110" s="83">
        <f t="shared" si="29"/>
        <v>1405680</v>
      </c>
      <c r="AC110" s="83">
        <f t="shared" si="30"/>
        <v>1288060</v>
      </c>
      <c r="AD110" s="108">
        <f t="shared" si="31"/>
        <v>1174620</v>
      </c>
    </row>
    <row r="111" spans="1:30" ht="15">
      <c r="A111" s="21">
        <v>3203</v>
      </c>
      <c r="B111" s="22" t="s">
        <v>44</v>
      </c>
      <c r="C111" s="36"/>
      <c r="D111" s="36"/>
      <c r="E111" s="44">
        <v>195</v>
      </c>
      <c r="F111" s="44">
        <v>195</v>
      </c>
      <c r="G111" s="44">
        <v>195</v>
      </c>
      <c r="H111" s="44">
        <v>195</v>
      </c>
      <c r="I111" s="44">
        <v>195</v>
      </c>
      <c r="J111" s="44">
        <v>195</v>
      </c>
      <c r="K111" s="16"/>
      <c r="L111" s="92"/>
      <c r="M111" s="92">
        <v>383</v>
      </c>
      <c r="N111" s="92">
        <v>383</v>
      </c>
      <c r="O111" s="26">
        <v>93</v>
      </c>
      <c r="P111" s="26">
        <v>281</v>
      </c>
      <c r="Q111" s="92">
        <v>374</v>
      </c>
      <c r="R111" s="92">
        <v>351</v>
      </c>
      <c r="S111" s="92">
        <v>321</v>
      </c>
      <c r="T111" s="92">
        <v>293</v>
      </c>
      <c r="U111" s="16"/>
      <c r="V111" s="28">
        <f t="shared" si="25"/>
        <v>0</v>
      </c>
      <c r="W111" s="28">
        <f t="shared" si="26"/>
        <v>74685</v>
      </c>
      <c r="X111" s="28">
        <f t="shared" si="34"/>
        <v>74685</v>
      </c>
      <c r="Y111" s="28">
        <f t="shared" si="27"/>
        <v>18135</v>
      </c>
      <c r="Z111" s="28">
        <f t="shared" si="28"/>
        <v>54795</v>
      </c>
      <c r="AA111" s="28">
        <f t="shared" si="33"/>
        <v>72930</v>
      </c>
      <c r="AB111" s="83">
        <f t="shared" si="29"/>
        <v>68445</v>
      </c>
      <c r="AC111" s="83">
        <f t="shared" si="30"/>
        <v>62595</v>
      </c>
      <c r="AD111" s="108">
        <f t="shared" si="31"/>
        <v>57135</v>
      </c>
    </row>
    <row r="112" spans="1:30" ht="15">
      <c r="A112" s="21">
        <v>3204</v>
      </c>
      <c r="B112" s="22" t="s">
        <v>45</v>
      </c>
      <c r="C112" s="36"/>
      <c r="D112" s="36"/>
      <c r="E112" s="44">
        <v>105</v>
      </c>
      <c r="F112" s="44">
        <v>105</v>
      </c>
      <c r="G112" s="44">
        <v>105</v>
      </c>
      <c r="H112" s="44">
        <v>105</v>
      </c>
      <c r="I112" s="44">
        <v>105</v>
      </c>
      <c r="J112" s="44">
        <v>105</v>
      </c>
      <c r="K112" s="16"/>
      <c r="L112" s="92"/>
      <c r="M112" s="92">
        <v>60</v>
      </c>
      <c r="N112" s="92">
        <v>60</v>
      </c>
      <c r="O112" s="26">
        <v>14</v>
      </c>
      <c r="P112" s="26">
        <v>42</v>
      </c>
      <c r="Q112" s="92">
        <v>56</v>
      </c>
      <c r="R112" s="92">
        <v>51</v>
      </c>
      <c r="S112" s="92">
        <v>46</v>
      </c>
      <c r="T112" s="92">
        <v>41</v>
      </c>
      <c r="U112" s="16"/>
      <c r="V112" s="28">
        <f t="shared" si="25"/>
        <v>0</v>
      </c>
      <c r="W112" s="28">
        <f t="shared" si="26"/>
        <v>6300</v>
      </c>
      <c r="X112" s="28">
        <f t="shared" si="34"/>
        <v>6300</v>
      </c>
      <c r="Y112" s="28">
        <f t="shared" si="27"/>
        <v>1470</v>
      </c>
      <c r="Z112" s="28">
        <f t="shared" si="28"/>
        <v>4410</v>
      </c>
      <c r="AA112" s="28">
        <f t="shared" si="33"/>
        <v>5880</v>
      </c>
      <c r="AB112" s="83">
        <f t="shared" si="29"/>
        <v>5355</v>
      </c>
      <c r="AC112" s="83">
        <f t="shared" si="30"/>
        <v>4830</v>
      </c>
      <c r="AD112" s="108">
        <f t="shared" si="31"/>
        <v>4305</v>
      </c>
    </row>
    <row r="113" spans="1:30" ht="15">
      <c r="A113" s="21">
        <v>3205</v>
      </c>
      <c r="B113" s="22" t="s">
        <v>46</v>
      </c>
      <c r="C113" s="36"/>
      <c r="D113" s="36"/>
      <c r="E113" s="44">
        <v>20</v>
      </c>
      <c r="F113" s="44">
        <v>20</v>
      </c>
      <c r="G113" s="44">
        <v>20</v>
      </c>
      <c r="H113" s="44">
        <v>20</v>
      </c>
      <c r="I113" s="44">
        <v>20</v>
      </c>
      <c r="J113" s="44">
        <v>20</v>
      </c>
      <c r="K113" s="16"/>
      <c r="L113" s="92"/>
      <c r="M113" s="92">
        <v>536</v>
      </c>
      <c r="N113" s="92">
        <v>536</v>
      </c>
      <c r="O113" s="26">
        <v>124</v>
      </c>
      <c r="P113" s="26">
        <v>373</v>
      </c>
      <c r="Q113" s="92">
        <v>497</v>
      </c>
      <c r="R113" s="92">
        <v>449</v>
      </c>
      <c r="S113" s="92">
        <v>405</v>
      </c>
      <c r="T113" s="92">
        <v>368</v>
      </c>
      <c r="U113" s="16"/>
      <c r="V113" s="28">
        <f t="shared" si="25"/>
        <v>0</v>
      </c>
      <c r="W113" s="28">
        <f t="shared" si="26"/>
        <v>10720</v>
      </c>
      <c r="X113" s="28">
        <f t="shared" si="34"/>
        <v>10720</v>
      </c>
      <c r="Y113" s="28">
        <f t="shared" si="27"/>
        <v>2480</v>
      </c>
      <c r="Z113" s="28">
        <f t="shared" si="28"/>
        <v>7460</v>
      </c>
      <c r="AA113" s="28">
        <f t="shared" si="33"/>
        <v>9940</v>
      </c>
      <c r="AB113" s="83">
        <f t="shared" si="29"/>
        <v>8980</v>
      </c>
      <c r="AC113" s="83">
        <f t="shared" si="30"/>
        <v>8100</v>
      </c>
      <c r="AD113" s="108">
        <f t="shared" si="31"/>
        <v>7360</v>
      </c>
    </row>
    <row r="114" spans="1:30" ht="15">
      <c r="A114" s="21">
        <v>3801</v>
      </c>
      <c r="B114" s="22" t="s">
        <v>47</v>
      </c>
      <c r="C114" s="36"/>
      <c r="D114" s="36"/>
      <c r="E114" s="44">
        <v>300</v>
      </c>
      <c r="F114" s="44">
        <v>300</v>
      </c>
      <c r="G114" s="44">
        <v>300</v>
      </c>
      <c r="H114" s="44">
        <v>300</v>
      </c>
      <c r="I114" s="44">
        <v>300</v>
      </c>
      <c r="J114" s="44">
        <v>300</v>
      </c>
      <c r="K114" s="16"/>
      <c r="L114" s="92"/>
      <c r="M114" s="92">
        <v>6297</v>
      </c>
      <c r="N114" s="92">
        <v>6297</v>
      </c>
      <c r="O114" s="26">
        <v>1644</v>
      </c>
      <c r="P114" s="26">
        <v>4933</v>
      </c>
      <c r="Q114" s="92">
        <v>6577</v>
      </c>
      <c r="R114" s="92">
        <v>6835</v>
      </c>
      <c r="S114" s="92">
        <v>7210</v>
      </c>
      <c r="T114" s="92">
        <v>7571</v>
      </c>
      <c r="U114" s="16"/>
      <c r="V114" s="28">
        <f t="shared" si="25"/>
        <v>0</v>
      </c>
      <c r="W114" s="28">
        <f t="shared" si="26"/>
        <v>1889100</v>
      </c>
      <c r="X114" s="28">
        <f t="shared" si="34"/>
        <v>1889100</v>
      </c>
      <c r="Y114" s="28">
        <f t="shared" si="27"/>
        <v>493200</v>
      </c>
      <c r="Z114" s="28">
        <f t="shared" si="28"/>
        <v>1479900</v>
      </c>
      <c r="AA114" s="28">
        <f t="shared" si="33"/>
        <v>1973100</v>
      </c>
      <c r="AB114" s="83">
        <f t="shared" si="29"/>
        <v>2050500</v>
      </c>
      <c r="AC114" s="83">
        <f t="shared" si="30"/>
        <v>2163000</v>
      </c>
      <c r="AD114" s="108">
        <f t="shared" si="31"/>
        <v>2271300</v>
      </c>
    </row>
    <row r="115" spans="1:30" ht="15">
      <c r="A115" s="21" t="s">
        <v>210</v>
      </c>
      <c r="B115" s="114" t="s">
        <v>288</v>
      </c>
      <c r="C115" s="36"/>
      <c r="D115" s="36"/>
      <c r="E115" s="44">
        <v>425</v>
      </c>
      <c r="F115" s="44">
        <v>425</v>
      </c>
      <c r="G115" s="44">
        <v>425</v>
      </c>
      <c r="H115" s="44">
        <v>425</v>
      </c>
      <c r="I115" s="44">
        <v>425</v>
      </c>
      <c r="J115" s="44">
        <v>425</v>
      </c>
      <c r="K115" s="16"/>
      <c r="L115" s="92"/>
      <c r="M115" s="92">
        <v>2265</v>
      </c>
      <c r="N115" s="92">
        <v>2265</v>
      </c>
      <c r="O115" s="26">
        <v>574</v>
      </c>
      <c r="P115" s="26">
        <v>1724</v>
      </c>
      <c r="Q115" s="92">
        <v>2298</v>
      </c>
      <c r="R115" s="92">
        <v>2315</v>
      </c>
      <c r="S115" s="92">
        <v>2442</v>
      </c>
      <c r="T115" s="92">
        <v>2564</v>
      </c>
      <c r="U115" s="16"/>
      <c r="V115" s="28">
        <f t="shared" si="25"/>
        <v>0</v>
      </c>
      <c r="W115" s="28">
        <f t="shared" si="26"/>
        <v>962625</v>
      </c>
      <c r="X115" s="28">
        <f>V115+W115</f>
        <v>962625</v>
      </c>
      <c r="Y115" s="28">
        <f t="shared" si="27"/>
        <v>243950</v>
      </c>
      <c r="Z115" s="28">
        <f t="shared" si="28"/>
        <v>732700</v>
      </c>
      <c r="AA115" s="28">
        <f>SUM(Y115:Z115)</f>
        <v>976650</v>
      </c>
      <c r="AB115" s="83">
        <f t="shared" si="29"/>
        <v>983875</v>
      </c>
      <c r="AC115" s="83">
        <f t="shared" si="30"/>
        <v>1037850</v>
      </c>
      <c r="AD115" s="108">
        <f t="shared" si="31"/>
        <v>1089700</v>
      </c>
    </row>
    <row r="116" spans="1:30" ht="15">
      <c r="A116" s="29">
        <v>3809</v>
      </c>
      <c r="B116" s="22" t="s">
        <v>48</v>
      </c>
      <c r="C116" s="36"/>
      <c r="D116" s="36"/>
      <c r="E116" s="44">
        <v>210</v>
      </c>
      <c r="F116" s="44">
        <v>210</v>
      </c>
      <c r="G116" s="44">
        <v>210</v>
      </c>
      <c r="H116" s="44">
        <v>210</v>
      </c>
      <c r="I116" s="44">
        <v>210</v>
      </c>
      <c r="J116" s="44">
        <v>210</v>
      </c>
      <c r="K116" s="16"/>
      <c r="L116" s="92"/>
      <c r="M116" s="92">
        <v>6</v>
      </c>
      <c r="N116" s="92">
        <v>6</v>
      </c>
      <c r="O116" s="26">
        <v>2</v>
      </c>
      <c r="P116" s="26">
        <v>4</v>
      </c>
      <c r="Q116" s="92">
        <v>6</v>
      </c>
      <c r="R116" s="92">
        <v>6</v>
      </c>
      <c r="S116" s="92">
        <v>6</v>
      </c>
      <c r="T116" s="92">
        <v>6</v>
      </c>
      <c r="U116" s="16"/>
      <c r="V116" s="28">
        <f t="shared" si="25"/>
        <v>0</v>
      </c>
      <c r="W116" s="28">
        <f t="shared" si="26"/>
        <v>1260</v>
      </c>
      <c r="X116" s="28">
        <f t="shared" si="34"/>
        <v>1260</v>
      </c>
      <c r="Y116" s="28">
        <f t="shared" si="27"/>
        <v>420</v>
      </c>
      <c r="Z116" s="28">
        <f t="shared" si="28"/>
        <v>840</v>
      </c>
      <c r="AA116" s="28">
        <f t="shared" si="33"/>
        <v>1260</v>
      </c>
      <c r="AB116" s="83">
        <f t="shared" si="29"/>
        <v>1260</v>
      </c>
      <c r="AC116" s="83">
        <f t="shared" si="30"/>
        <v>1260</v>
      </c>
      <c r="AD116" s="108">
        <f t="shared" si="31"/>
        <v>1260</v>
      </c>
    </row>
    <row r="117" spans="1:30" ht="15">
      <c r="A117" s="29">
        <v>3810</v>
      </c>
      <c r="B117" s="22" t="s">
        <v>49</v>
      </c>
      <c r="C117" s="36"/>
      <c r="D117" s="36"/>
      <c r="E117" s="44">
        <v>210</v>
      </c>
      <c r="F117" s="44">
        <v>210</v>
      </c>
      <c r="G117" s="44">
        <v>210</v>
      </c>
      <c r="H117" s="44">
        <v>210</v>
      </c>
      <c r="I117" s="44">
        <v>210</v>
      </c>
      <c r="J117" s="44">
        <v>210</v>
      </c>
      <c r="K117" s="16"/>
      <c r="L117" s="92"/>
      <c r="M117" s="92">
        <v>0</v>
      </c>
      <c r="N117" s="92">
        <v>0</v>
      </c>
      <c r="O117" s="26">
        <v>0</v>
      </c>
      <c r="P117" s="26">
        <v>0</v>
      </c>
      <c r="Q117" s="92">
        <v>0</v>
      </c>
      <c r="R117" s="92">
        <v>0</v>
      </c>
      <c r="S117" s="92">
        <v>0</v>
      </c>
      <c r="T117" s="92">
        <v>0</v>
      </c>
      <c r="U117" s="16"/>
      <c r="V117" s="28">
        <f t="shared" si="25"/>
        <v>0</v>
      </c>
      <c r="W117" s="28">
        <f t="shared" si="26"/>
        <v>0</v>
      </c>
      <c r="X117" s="28">
        <f t="shared" si="34"/>
        <v>0</v>
      </c>
      <c r="Y117" s="28">
        <f t="shared" si="27"/>
        <v>0</v>
      </c>
      <c r="Z117" s="28">
        <f t="shared" si="28"/>
        <v>0</v>
      </c>
      <c r="AA117" s="28">
        <f t="shared" si="33"/>
        <v>0</v>
      </c>
      <c r="AB117" s="83">
        <f t="shared" si="29"/>
        <v>0</v>
      </c>
      <c r="AC117" s="83">
        <f t="shared" si="30"/>
        <v>0</v>
      </c>
      <c r="AD117" s="108">
        <f t="shared" si="31"/>
        <v>0</v>
      </c>
    </row>
    <row r="118" spans="1:30" ht="15">
      <c r="A118" s="29">
        <v>3821</v>
      </c>
      <c r="B118" s="22" t="s">
        <v>50</v>
      </c>
      <c r="C118" s="36"/>
      <c r="D118" s="36"/>
      <c r="E118" s="44">
        <v>105</v>
      </c>
      <c r="F118" s="44">
        <v>105</v>
      </c>
      <c r="G118" s="44">
        <v>105</v>
      </c>
      <c r="H118" s="44">
        <v>105</v>
      </c>
      <c r="I118" s="44">
        <v>105</v>
      </c>
      <c r="J118" s="44">
        <v>105</v>
      </c>
      <c r="K118" s="16"/>
      <c r="L118" s="92"/>
      <c r="M118" s="92">
        <v>19</v>
      </c>
      <c r="N118" s="92">
        <v>19</v>
      </c>
      <c r="O118" s="26">
        <v>5</v>
      </c>
      <c r="P118" s="26">
        <v>15</v>
      </c>
      <c r="Q118" s="92">
        <v>20</v>
      </c>
      <c r="R118" s="92">
        <v>21</v>
      </c>
      <c r="S118" s="92">
        <v>22</v>
      </c>
      <c r="T118" s="92">
        <v>23</v>
      </c>
      <c r="U118" s="16"/>
      <c r="V118" s="28">
        <f t="shared" si="25"/>
        <v>0</v>
      </c>
      <c r="W118" s="28">
        <f t="shared" si="26"/>
        <v>1995</v>
      </c>
      <c r="X118" s="28">
        <f t="shared" si="34"/>
        <v>1995</v>
      </c>
      <c r="Y118" s="28">
        <f t="shared" si="27"/>
        <v>525</v>
      </c>
      <c r="Z118" s="28">
        <f t="shared" si="28"/>
        <v>1575</v>
      </c>
      <c r="AA118" s="28">
        <f t="shared" si="33"/>
        <v>2100</v>
      </c>
      <c r="AB118" s="83">
        <f t="shared" si="29"/>
        <v>2205</v>
      </c>
      <c r="AC118" s="83">
        <f t="shared" si="30"/>
        <v>2310</v>
      </c>
      <c r="AD118" s="108">
        <f t="shared" si="31"/>
        <v>2415</v>
      </c>
    </row>
    <row r="119" spans="1:30" ht="15">
      <c r="A119" s="29">
        <v>3822</v>
      </c>
      <c r="B119" s="22" t="s">
        <v>51</v>
      </c>
      <c r="C119" s="36"/>
      <c r="D119" s="36"/>
      <c r="E119" s="44">
        <v>20</v>
      </c>
      <c r="F119" s="44">
        <v>20</v>
      </c>
      <c r="G119" s="44">
        <v>20</v>
      </c>
      <c r="H119" s="44">
        <v>20</v>
      </c>
      <c r="I119" s="44">
        <v>20</v>
      </c>
      <c r="J119" s="44">
        <v>20</v>
      </c>
      <c r="K119" s="16"/>
      <c r="L119" s="92"/>
      <c r="M119" s="92">
        <v>106</v>
      </c>
      <c r="N119" s="92">
        <v>106</v>
      </c>
      <c r="O119" s="26">
        <v>28</v>
      </c>
      <c r="P119" s="26">
        <v>82</v>
      </c>
      <c r="Q119" s="92">
        <v>110</v>
      </c>
      <c r="R119" s="92">
        <v>115</v>
      </c>
      <c r="S119" s="92">
        <v>121</v>
      </c>
      <c r="T119" s="92">
        <v>127</v>
      </c>
      <c r="U119" s="16"/>
      <c r="V119" s="28">
        <f t="shared" si="25"/>
        <v>0</v>
      </c>
      <c r="W119" s="28">
        <f t="shared" si="26"/>
        <v>2120</v>
      </c>
      <c r="X119" s="28">
        <f t="shared" si="34"/>
        <v>2120</v>
      </c>
      <c r="Y119" s="28">
        <f t="shared" si="27"/>
        <v>560</v>
      </c>
      <c r="Z119" s="28">
        <f t="shared" si="28"/>
        <v>1640</v>
      </c>
      <c r="AA119" s="28">
        <f t="shared" si="33"/>
        <v>2200</v>
      </c>
      <c r="AB119" s="83">
        <f t="shared" si="29"/>
        <v>2300</v>
      </c>
      <c r="AC119" s="83">
        <f t="shared" si="30"/>
        <v>2420</v>
      </c>
      <c r="AD119" s="108">
        <f t="shared" si="31"/>
        <v>2540</v>
      </c>
    </row>
    <row r="120" spans="1:30" ht="15">
      <c r="A120" s="29">
        <v>3817</v>
      </c>
      <c r="B120" s="22" t="s">
        <v>52</v>
      </c>
      <c r="C120" s="36"/>
      <c r="D120" s="36"/>
      <c r="E120" s="44">
        <v>1000</v>
      </c>
      <c r="F120" s="44">
        <v>1000</v>
      </c>
      <c r="G120" s="44">
        <v>1000</v>
      </c>
      <c r="H120" s="44">
        <v>1000</v>
      </c>
      <c r="I120" s="44">
        <v>1000</v>
      </c>
      <c r="J120" s="44">
        <v>1000</v>
      </c>
      <c r="K120" s="16"/>
      <c r="L120" s="92"/>
      <c r="M120" s="92">
        <v>930</v>
      </c>
      <c r="N120" s="92">
        <v>930</v>
      </c>
      <c r="O120" s="26">
        <v>232</v>
      </c>
      <c r="P120" s="26">
        <v>698</v>
      </c>
      <c r="Q120" s="92">
        <v>930</v>
      </c>
      <c r="R120" s="92">
        <v>0</v>
      </c>
      <c r="S120" s="92">
        <v>0</v>
      </c>
      <c r="T120" s="92">
        <v>0</v>
      </c>
      <c r="U120" s="16"/>
      <c r="V120" s="28">
        <f t="shared" si="25"/>
        <v>0</v>
      </c>
      <c r="W120" s="28">
        <f t="shared" si="26"/>
        <v>930000</v>
      </c>
      <c r="X120" s="28">
        <f t="shared" si="34"/>
        <v>930000</v>
      </c>
      <c r="Y120" s="28">
        <f t="shared" si="27"/>
        <v>232000</v>
      </c>
      <c r="Z120" s="28">
        <f t="shared" si="28"/>
        <v>698000</v>
      </c>
      <c r="AA120" s="28">
        <f t="shared" si="33"/>
        <v>930000</v>
      </c>
      <c r="AB120" s="83">
        <f t="shared" si="29"/>
        <v>0</v>
      </c>
      <c r="AC120" s="83">
        <f t="shared" si="30"/>
        <v>0</v>
      </c>
      <c r="AD120" s="108">
        <f t="shared" si="31"/>
        <v>0</v>
      </c>
    </row>
    <row r="121" spans="1:30" ht="15">
      <c r="A121" s="29" t="s">
        <v>210</v>
      </c>
      <c r="B121" s="114" t="s">
        <v>228</v>
      </c>
      <c r="C121" s="36"/>
      <c r="D121" s="36"/>
      <c r="E121" s="44">
        <v>250</v>
      </c>
      <c r="F121" s="44">
        <v>250</v>
      </c>
      <c r="G121" s="44">
        <v>250</v>
      </c>
      <c r="H121" s="44">
        <v>250</v>
      </c>
      <c r="I121" s="44">
        <v>250</v>
      </c>
      <c r="J121" s="44">
        <v>250</v>
      </c>
      <c r="K121" s="16"/>
      <c r="L121" s="92"/>
      <c r="M121" s="92">
        <v>39</v>
      </c>
      <c r="N121" s="92">
        <v>39</v>
      </c>
      <c r="O121" s="26">
        <v>10</v>
      </c>
      <c r="P121" s="26">
        <v>29</v>
      </c>
      <c r="Q121" s="92">
        <v>39</v>
      </c>
      <c r="R121" s="92">
        <v>39</v>
      </c>
      <c r="S121" s="92">
        <v>39</v>
      </c>
      <c r="T121" s="92">
        <v>39</v>
      </c>
      <c r="U121" s="16"/>
      <c r="V121" s="28">
        <f t="shared" si="25"/>
        <v>0</v>
      </c>
      <c r="W121" s="28">
        <f t="shared" si="26"/>
        <v>9750</v>
      </c>
      <c r="X121" s="28">
        <f>V121+W121</f>
        <v>9750</v>
      </c>
      <c r="Y121" s="28">
        <f t="shared" si="27"/>
        <v>2500</v>
      </c>
      <c r="Z121" s="28">
        <f t="shared" si="28"/>
        <v>7250</v>
      </c>
      <c r="AA121" s="28">
        <f>SUM(Y121:Z121)</f>
        <v>9750</v>
      </c>
      <c r="AB121" s="83">
        <f t="shared" si="29"/>
        <v>9750</v>
      </c>
      <c r="AC121" s="83">
        <f t="shared" si="30"/>
        <v>9750</v>
      </c>
      <c r="AD121" s="108">
        <f t="shared" si="31"/>
        <v>9750</v>
      </c>
    </row>
    <row r="122" spans="1:30" ht="15">
      <c r="A122" s="34" t="s">
        <v>55</v>
      </c>
      <c r="B122" s="35"/>
      <c r="C122" s="36"/>
      <c r="D122" s="36"/>
      <c r="E122" s="36"/>
      <c r="F122" s="36"/>
      <c r="G122" s="36"/>
      <c r="H122" s="36"/>
      <c r="I122" s="36"/>
      <c r="J122" s="36"/>
      <c r="K122" s="16"/>
      <c r="L122" s="25"/>
      <c r="M122" s="25"/>
      <c r="N122" s="25"/>
      <c r="O122" s="26"/>
      <c r="P122" s="26"/>
      <c r="Q122" s="43"/>
      <c r="R122" s="27"/>
      <c r="S122" s="27"/>
      <c r="T122" s="27"/>
      <c r="U122" s="16"/>
      <c r="V122" s="37">
        <f>SUM(V87:V121)</f>
        <v>0</v>
      </c>
      <c r="W122" s="37">
        <f>SUM(W87:W121)</f>
        <v>21534780</v>
      </c>
      <c r="X122" s="37">
        <f aca="true" t="shared" si="35" ref="X122:AC122">SUM(X87:X121)</f>
        <v>21534780</v>
      </c>
      <c r="Y122" s="37">
        <f t="shared" si="35"/>
        <v>5564295</v>
      </c>
      <c r="Z122" s="37">
        <f t="shared" si="35"/>
        <v>16693895</v>
      </c>
      <c r="AA122" s="37">
        <f t="shared" si="35"/>
        <v>22258190</v>
      </c>
      <c r="AB122" s="37">
        <f t="shared" si="35"/>
        <v>22273870</v>
      </c>
      <c r="AC122" s="37">
        <f t="shared" si="35"/>
        <v>23146465</v>
      </c>
      <c r="AD122" s="108">
        <f>SUM(AD87:AD121)</f>
        <v>23999965</v>
      </c>
    </row>
    <row r="123" spans="1:30" ht="15">
      <c r="A123" s="34" t="s">
        <v>56</v>
      </c>
      <c r="B123" s="35"/>
      <c r="C123" s="36"/>
      <c r="D123" s="36"/>
      <c r="E123" s="36"/>
      <c r="F123" s="36"/>
      <c r="G123" s="36"/>
      <c r="H123" s="36"/>
      <c r="I123" s="36"/>
      <c r="J123" s="36"/>
      <c r="K123" s="16"/>
      <c r="L123" s="25"/>
      <c r="M123" s="25"/>
      <c r="N123" s="25"/>
      <c r="O123" s="26"/>
      <c r="P123" s="26"/>
      <c r="Q123" s="43"/>
      <c r="R123" s="27"/>
      <c r="S123" s="27"/>
      <c r="T123" s="27"/>
      <c r="U123" s="16"/>
      <c r="V123" s="37">
        <f aca="true" t="shared" si="36" ref="V123:AD123">V122+V84+V45</f>
        <v>407743658</v>
      </c>
      <c r="W123" s="37">
        <f t="shared" si="36"/>
        <v>295405910</v>
      </c>
      <c r="X123" s="37">
        <f t="shared" si="36"/>
        <v>703149568</v>
      </c>
      <c r="Y123" s="37">
        <f t="shared" si="36"/>
        <v>213770835</v>
      </c>
      <c r="Z123" s="37">
        <f t="shared" si="36"/>
        <v>641306265</v>
      </c>
      <c r="AA123" s="37">
        <f t="shared" si="36"/>
        <v>855077100</v>
      </c>
      <c r="AB123" s="37">
        <f t="shared" si="36"/>
        <v>854161580</v>
      </c>
      <c r="AC123" s="37">
        <f t="shared" si="36"/>
        <v>884416825</v>
      </c>
      <c r="AD123" s="108">
        <f t="shared" si="36"/>
        <v>913611445</v>
      </c>
    </row>
    <row r="124" spans="1:30" ht="15">
      <c r="A124" s="45"/>
      <c r="B124" s="35"/>
      <c r="C124" s="38"/>
      <c r="D124" s="38"/>
      <c r="E124" s="38"/>
      <c r="F124" s="38"/>
      <c r="G124" s="38"/>
      <c r="H124" s="38"/>
      <c r="I124" s="38"/>
      <c r="J124" s="38"/>
      <c r="K124" s="16"/>
      <c r="L124" s="25"/>
      <c r="M124" s="25"/>
      <c r="N124" s="25"/>
      <c r="O124" s="26"/>
      <c r="P124" s="26"/>
      <c r="Q124" s="43"/>
      <c r="R124" s="27"/>
      <c r="S124" s="27"/>
      <c r="T124" s="27"/>
      <c r="U124" s="16"/>
      <c r="V124" s="28"/>
      <c r="W124" s="28"/>
      <c r="X124" s="28"/>
      <c r="Y124" s="28"/>
      <c r="Z124" s="28"/>
      <c r="AA124" s="28"/>
      <c r="AB124" s="83"/>
      <c r="AC124" s="28"/>
      <c r="AD124" s="108"/>
    </row>
    <row r="125" spans="1:30" ht="15">
      <c r="A125" s="34" t="s">
        <v>57</v>
      </c>
      <c r="B125" s="35"/>
      <c r="C125" s="36"/>
      <c r="D125" s="36"/>
      <c r="E125" s="36"/>
      <c r="F125" s="36"/>
      <c r="G125" s="36"/>
      <c r="H125" s="36"/>
      <c r="I125" s="36"/>
      <c r="J125" s="36"/>
      <c r="K125" s="16"/>
      <c r="L125" s="25"/>
      <c r="M125" s="25"/>
      <c r="N125" s="25"/>
      <c r="O125" s="26"/>
      <c r="P125" s="26"/>
      <c r="Q125" s="43"/>
      <c r="R125" s="27"/>
      <c r="S125" s="27"/>
      <c r="T125" s="27"/>
      <c r="U125" s="16"/>
      <c r="V125" s="28"/>
      <c r="W125" s="28"/>
      <c r="X125" s="28"/>
      <c r="Y125" s="28"/>
      <c r="Z125" s="28"/>
      <c r="AA125" s="28"/>
      <c r="AB125" s="83"/>
      <c r="AC125" s="28"/>
      <c r="AD125" s="108"/>
    </row>
    <row r="126" spans="1:30" ht="15">
      <c r="A126" s="21">
        <v>1501</v>
      </c>
      <c r="B126" s="22" t="s">
        <v>58</v>
      </c>
      <c r="C126" s="23">
        <v>1740</v>
      </c>
      <c r="D126" s="23">
        <v>1770</v>
      </c>
      <c r="E126" s="24">
        <v>1780</v>
      </c>
      <c r="F126" s="24">
        <v>1780</v>
      </c>
      <c r="G126" s="24">
        <v>960</v>
      </c>
      <c r="H126" s="24">
        <v>960</v>
      </c>
      <c r="I126" s="24">
        <v>960</v>
      </c>
      <c r="J126" s="24">
        <v>960</v>
      </c>
      <c r="K126" s="16"/>
      <c r="L126" s="92">
        <v>125506</v>
      </c>
      <c r="M126" s="92">
        <v>125506</v>
      </c>
      <c r="N126" s="92">
        <f>SUM(L126:M126)</f>
        <v>251012</v>
      </c>
      <c r="O126" s="73">
        <v>11390</v>
      </c>
      <c r="P126" s="73">
        <v>261960</v>
      </c>
      <c r="Q126" s="92">
        <v>273350</v>
      </c>
      <c r="R126" s="92">
        <v>280805</v>
      </c>
      <c r="S126" s="92">
        <v>251132</v>
      </c>
      <c r="T126" s="92">
        <v>252680</v>
      </c>
      <c r="U126" s="16"/>
      <c r="V126" s="28">
        <f aca="true" t="shared" si="37" ref="V126:W129">L126*D126</f>
        <v>222145620</v>
      </c>
      <c r="W126" s="28">
        <f t="shared" si="37"/>
        <v>223400680</v>
      </c>
      <c r="X126" s="28">
        <f>V126+W126</f>
        <v>445546300</v>
      </c>
      <c r="Y126" s="28">
        <f aca="true" t="shared" si="38" ref="Y126:Z129">O126*F126</f>
        <v>20274200</v>
      </c>
      <c r="Z126" s="28">
        <f t="shared" si="38"/>
        <v>251481600</v>
      </c>
      <c r="AA126" s="28">
        <f>SUM(Y126:Z126)</f>
        <v>271755800</v>
      </c>
      <c r="AB126" s="83">
        <f aca="true" t="shared" si="39" ref="AB126:AD129">H126*R126</f>
        <v>269572800</v>
      </c>
      <c r="AC126" s="83">
        <f t="shared" si="39"/>
        <v>241086720</v>
      </c>
      <c r="AD126" s="108">
        <f t="shared" si="39"/>
        <v>242572800</v>
      </c>
    </row>
    <row r="127" spans="1:30" ht="15">
      <c r="A127" s="21">
        <v>1502</v>
      </c>
      <c r="B127" s="22" t="s">
        <v>59</v>
      </c>
      <c r="C127" s="23">
        <v>990</v>
      </c>
      <c r="D127" s="23">
        <v>1010</v>
      </c>
      <c r="E127" s="24">
        <v>1020</v>
      </c>
      <c r="F127" s="24">
        <v>1020</v>
      </c>
      <c r="G127" s="24">
        <v>560</v>
      </c>
      <c r="H127" s="24">
        <v>560</v>
      </c>
      <c r="I127" s="24">
        <v>560</v>
      </c>
      <c r="J127" s="24">
        <v>560</v>
      </c>
      <c r="K127" s="16"/>
      <c r="L127" s="92">
        <v>6049</v>
      </c>
      <c r="M127" s="92">
        <v>6049</v>
      </c>
      <c r="N127" s="92">
        <f>SUM(L127:M127)</f>
        <v>12098</v>
      </c>
      <c r="O127" s="73">
        <v>514</v>
      </c>
      <c r="P127" s="73">
        <v>11825</v>
      </c>
      <c r="Q127" s="92">
        <v>12339</v>
      </c>
      <c r="R127" s="92">
        <v>12586</v>
      </c>
      <c r="S127" s="92">
        <v>12838</v>
      </c>
      <c r="T127" s="92">
        <v>13094</v>
      </c>
      <c r="U127" s="16"/>
      <c r="V127" s="28">
        <f t="shared" si="37"/>
        <v>6109490</v>
      </c>
      <c r="W127" s="28">
        <f t="shared" si="37"/>
        <v>6169980</v>
      </c>
      <c r="X127" s="28">
        <f>V127+W127</f>
        <v>12279470</v>
      </c>
      <c r="Y127" s="28">
        <f t="shared" si="38"/>
        <v>524280</v>
      </c>
      <c r="Z127" s="28">
        <f t="shared" si="38"/>
        <v>6622000</v>
      </c>
      <c r="AA127" s="28">
        <f>SUM(Y127:Z127)</f>
        <v>7146280</v>
      </c>
      <c r="AB127" s="83">
        <f t="shared" si="39"/>
        <v>7048160</v>
      </c>
      <c r="AC127" s="83">
        <f t="shared" si="39"/>
        <v>7189280</v>
      </c>
      <c r="AD127" s="108">
        <f t="shared" si="39"/>
        <v>7332640</v>
      </c>
    </row>
    <row r="128" spans="1:30" ht="15">
      <c r="A128" s="21">
        <v>1503</v>
      </c>
      <c r="B128" s="22" t="s">
        <v>60</v>
      </c>
      <c r="C128" s="23">
        <v>1370</v>
      </c>
      <c r="D128" s="23">
        <v>1400</v>
      </c>
      <c r="E128" s="24">
        <v>1400</v>
      </c>
      <c r="F128" s="24">
        <v>1400</v>
      </c>
      <c r="G128" s="24">
        <v>760</v>
      </c>
      <c r="H128" s="24">
        <v>760</v>
      </c>
      <c r="I128" s="24">
        <v>760</v>
      </c>
      <c r="J128" s="24">
        <v>760</v>
      </c>
      <c r="K128" s="16"/>
      <c r="L128" s="92">
        <v>279</v>
      </c>
      <c r="M128" s="92">
        <v>279</v>
      </c>
      <c r="N128" s="92">
        <f>SUM(L128:M128)</f>
        <v>558</v>
      </c>
      <c r="O128" s="73">
        <v>24</v>
      </c>
      <c r="P128" s="73">
        <v>544</v>
      </c>
      <c r="Q128" s="92">
        <v>568</v>
      </c>
      <c r="R128" s="92">
        <v>580</v>
      </c>
      <c r="S128" s="92">
        <v>591</v>
      </c>
      <c r="T128" s="92">
        <v>603</v>
      </c>
      <c r="U128" s="16"/>
      <c r="V128" s="28">
        <f t="shared" si="37"/>
        <v>390600</v>
      </c>
      <c r="W128" s="28">
        <f t="shared" si="37"/>
        <v>390600</v>
      </c>
      <c r="X128" s="28">
        <f>V128+W128</f>
        <v>781200</v>
      </c>
      <c r="Y128" s="28">
        <f t="shared" si="38"/>
        <v>33600</v>
      </c>
      <c r="Z128" s="28">
        <f t="shared" si="38"/>
        <v>413440</v>
      </c>
      <c r="AA128" s="28">
        <f>SUM(Y128:Z128)</f>
        <v>447040</v>
      </c>
      <c r="AB128" s="83">
        <f t="shared" si="39"/>
        <v>440800</v>
      </c>
      <c r="AC128" s="83">
        <f t="shared" si="39"/>
        <v>449160</v>
      </c>
      <c r="AD128" s="108">
        <f t="shared" si="39"/>
        <v>458280</v>
      </c>
    </row>
    <row r="129" spans="1:30" ht="15">
      <c r="A129" s="21">
        <v>1511</v>
      </c>
      <c r="B129" s="22" t="s">
        <v>61</v>
      </c>
      <c r="C129" s="23">
        <v>1740</v>
      </c>
      <c r="D129" s="23">
        <v>1770</v>
      </c>
      <c r="E129" s="24">
        <v>1780</v>
      </c>
      <c r="F129" s="24">
        <v>1780</v>
      </c>
      <c r="G129" s="24">
        <v>960</v>
      </c>
      <c r="H129" s="24">
        <v>960</v>
      </c>
      <c r="I129" s="24">
        <v>960</v>
      </c>
      <c r="J129" s="24">
        <v>960</v>
      </c>
      <c r="K129" s="16"/>
      <c r="L129" s="92">
        <v>289</v>
      </c>
      <c r="M129" s="92">
        <v>289</v>
      </c>
      <c r="N129" s="92">
        <f>SUM(L129:M129)</f>
        <v>578</v>
      </c>
      <c r="O129" s="73">
        <v>25</v>
      </c>
      <c r="P129" s="73">
        <v>565</v>
      </c>
      <c r="Q129" s="92">
        <v>590</v>
      </c>
      <c r="R129" s="92">
        <v>602</v>
      </c>
      <c r="S129" s="92">
        <v>614</v>
      </c>
      <c r="T129" s="92">
        <v>626</v>
      </c>
      <c r="U129" s="16"/>
      <c r="V129" s="28">
        <f t="shared" si="37"/>
        <v>511530</v>
      </c>
      <c r="W129" s="28">
        <f t="shared" si="37"/>
        <v>514420</v>
      </c>
      <c r="X129" s="28">
        <f>V129+W129</f>
        <v>1025950</v>
      </c>
      <c r="Y129" s="28">
        <f t="shared" si="38"/>
        <v>44500</v>
      </c>
      <c r="Z129" s="28">
        <f t="shared" si="38"/>
        <v>542400</v>
      </c>
      <c r="AA129" s="28">
        <f>SUM(Y129:Z129)</f>
        <v>586900</v>
      </c>
      <c r="AB129" s="83">
        <f t="shared" si="39"/>
        <v>577920</v>
      </c>
      <c r="AC129" s="83">
        <f t="shared" si="39"/>
        <v>589440</v>
      </c>
      <c r="AD129" s="108">
        <f t="shared" si="39"/>
        <v>600960</v>
      </c>
    </row>
    <row r="130" spans="1:30" ht="15">
      <c r="A130" s="34" t="s">
        <v>57</v>
      </c>
      <c r="B130" s="35"/>
      <c r="C130" s="38"/>
      <c r="D130" s="38"/>
      <c r="E130" s="39"/>
      <c r="F130" s="39"/>
      <c r="G130" s="39"/>
      <c r="H130" s="39"/>
      <c r="I130" s="39"/>
      <c r="J130" s="39"/>
      <c r="K130" s="16"/>
      <c r="L130" s="92"/>
      <c r="M130" s="92"/>
      <c r="N130" s="92"/>
      <c r="O130" s="26"/>
      <c r="P130" s="26"/>
      <c r="Q130" s="92"/>
      <c r="R130" s="92"/>
      <c r="S130" s="92"/>
      <c r="T130" s="92"/>
      <c r="U130" s="16"/>
      <c r="V130" s="28">
        <f aca="true" t="shared" si="40" ref="V130:AD130">SUM(V126:V129)</f>
        <v>229157240</v>
      </c>
      <c r="W130" s="28">
        <f t="shared" si="40"/>
        <v>230475680</v>
      </c>
      <c r="X130" s="28">
        <f t="shared" si="40"/>
        <v>459632920</v>
      </c>
      <c r="Y130" s="28">
        <f t="shared" si="40"/>
        <v>20876580</v>
      </c>
      <c r="Z130" s="28">
        <f t="shared" si="40"/>
        <v>259059440</v>
      </c>
      <c r="AA130" s="28">
        <f t="shared" si="40"/>
        <v>279936020</v>
      </c>
      <c r="AB130" s="28">
        <f t="shared" si="40"/>
        <v>277639680</v>
      </c>
      <c r="AC130" s="28">
        <f t="shared" si="40"/>
        <v>249314600</v>
      </c>
      <c r="AD130" s="108">
        <f t="shared" si="40"/>
        <v>250964680</v>
      </c>
    </row>
    <row r="131" spans="1:30" ht="15">
      <c r="A131" s="45"/>
      <c r="B131" s="35"/>
      <c r="C131" s="38"/>
      <c r="D131" s="38"/>
      <c r="E131" s="39"/>
      <c r="F131" s="39"/>
      <c r="G131" s="39"/>
      <c r="H131" s="39"/>
      <c r="I131" s="39"/>
      <c r="J131" s="39"/>
      <c r="K131" s="16"/>
      <c r="L131" s="92"/>
      <c r="M131" s="92"/>
      <c r="N131" s="92"/>
      <c r="O131" s="26"/>
      <c r="P131" s="26"/>
      <c r="Q131" s="92"/>
      <c r="R131" s="92"/>
      <c r="S131" s="92"/>
      <c r="T131" s="92"/>
      <c r="U131" s="16"/>
      <c r="V131" s="28"/>
      <c r="W131" s="28"/>
      <c r="X131" s="28"/>
      <c r="Y131" s="28"/>
      <c r="Z131" s="28"/>
      <c r="AA131" s="28"/>
      <c r="AB131" s="83"/>
      <c r="AC131" s="28"/>
      <c r="AD131" s="108"/>
    </row>
    <row r="132" spans="1:30" ht="15">
      <c r="A132" s="34" t="s">
        <v>62</v>
      </c>
      <c r="B132" s="35"/>
      <c r="C132" s="38"/>
      <c r="D132" s="38"/>
      <c r="E132" s="39"/>
      <c r="F132" s="39"/>
      <c r="G132" s="39"/>
      <c r="H132" s="39"/>
      <c r="I132" s="39"/>
      <c r="J132" s="39"/>
      <c r="K132" s="16"/>
      <c r="L132" s="92"/>
      <c r="M132" s="92"/>
      <c r="N132" s="92"/>
      <c r="O132" s="26"/>
      <c r="P132" s="26"/>
      <c r="Q132" s="92"/>
      <c r="R132" s="92"/>
      <c r="S132" s="92"/>
      <c r="T132" s="92"/>
      <c r="U132" s="16"/>
      <c r="V132" s="28"/>
      <c r="W132" s="28"/>
      <c r="X132" s="28"/>
      <c r="Y132" s="28"/>
      <c r="Z132" s="28"/>
      <c r="AA132" s="28"/>
      <c r="AB132" s="83"/>
      <c r="AC132" s="28"/>
      <c r="AD132" s="108"/>
    </row>
    <row r="133" spans="1:30" ht="15">
      <c r="A133" s="21">
        <v>2501</v>
      </c>
      <c r="B133" s="22" t="s">
        <v>58</v>
      </c>
      <c r="C133" s="38">
        <v>870</v>
      </c>
      <c r="D133" s="38">
        <v>885</v>
      </c>
      <c r="E133" s="39">
        <v>890</v>
      </c>
      <c r="F133" s="39">
        <v>890</v>
      </c>
      <c r="G133" s="39">
        <v>480</v>
      </c>
      <c r="H133" s="39">
        <v>480</v>
      </c>
      <c r="I133" s="39">
        <v>480</v>
      </c>
      <c r="J133" s="39">
        <v>480</v>
      </c>
      <c r="K133" s="16"/>
      <c r="L133" s="92">
        <v>20732</v>
      </c>
      <c r="M133" s="92">
        <v>20732</v>
      </c>
      <c r="N133" s="92">
        <f>SUM(L133:M133)</f>
        <v>41464</v>
      </c>
      <c r="O133" s="73">
        <v>1881</v>
      </c>
      <c r="P133" s="73">
        <v>43272</v>
      </c>
      <c r="Q133" s="92">
        <v>45153</v>
      </c>
      <c r="R133" s="92">
        <v>46385</v>
      </c>
      <c r="S133" s="92">
        <v>41483</v>
      </c>
      <c r="T133" s="92">
        <v>41739</v>
      </c>
      <c r="U133" s="16"/>
      <c r="V133" s="28">
        <f aca="true" t="shared" si="41" ref="V133:W136">L133*D133</f>
        <v>18347820</v>
      </c>
      <c r="W133" s="28">
        <f t="shared" si="41"/>
        <v>18451480</v>
      </c>
      <c r="X133" s="28">
        <f>V133+W133</f>
        <v>36799300</v>
      </c>
      <c r="Y133" s="28">
        <f aca="true" t="shared" si="42" ref="Y133:Z136">O133*F133</f>
        <v>1674090</v>
      </c>
      <c r="Z133" s="28">
        <f t="shared" si="42"/>
        <v>20770560</v>
      </c>
      <c r="AA133" s="28">
        <f>SUM(Y133:Z133)</f>
        <v>22444650</v>
      </c>
      <c r="AB133" s="83">
        <f aca="true" t="shared" si="43" ref="AB133:AD136">H133*R133</f>
        <v>22264800</v>
      </c>
      <c r="AC133" s="83">
        <f t="shared" si="43"/>
        <v>19911840</v>
      </c>
      <c r="AD133" s="108">
        <f t="shared" si="43"/>
        <v>20034720</v>
      </c>
    </row>
    <row r="134" spans="1:30" ht="15">
      <c r="A134" s="21">
        <v>2502</v>
      </c>
      <c r="B134" s="22" t="s">
        <v>59</v>
      </c>
      <c r="C134" s="38">
        <v>495</v>
      </c>
      <c r="D134" s="38">
        <v>505</v>
      </c>
      <c r="E134" s="39">
        <v>510</v>
      </c>
      <c r="F134" s="39">
        <v>510</v>
      </c>
      <c r="G134" s="39">
        <v>280</v>
      </c>
      <c r="H134" s="39">
        <v>280</v>
      </c>
      <c r="I134" s="39">
        <v>280</v>
      </c>
      <c r="J134" s="39">
        <v>280</v>
      </c>
      <c r="K134" s="16"/>
      <c r="L134" s="92">
        <v>3555</v>
      </c>
      <c r="M134" s="92">
        <v>3555</v>
      </c>
      <c r="N134" s="92">
        <f>SUM(L134:M134)</f>
        <v>7110</v>
      </c>
      <c r="O134" s="73">
        <v>302</v>
      </c>
      <c r="P134" s="73">
        <v>6951</v>
      </c>
      <c r="Q134" s="92">
        <v>7253</v>
      </c>
      <c r="R134" s="92">
        <v>7398</v>
      </c>
      <c r="S134" s="92">
        <v>7546</v>
      </c>
      <c r="T134" s="92">
        <v>7697</v>
      </c>
      <c r="U134" s="16"/>
      <c r="V134" s="28">
        <f t="shared" si="41"/>
        <v>1795275</v>
      </c>
      <c r="W134" s="28">
        <f t="shared" si="41"/>
        <v>1813050</v>
      </c>
      <c r="X134" s="28">
        <f>V134+W134</f>
        <v>3608325</v>
      </c>
      <c r="Y134" s="28">
        <f t="shared" si="42"/>
        <v>154020</v>
      </c>
      <c r="Z134" s="28">
        <f t="shared" si="42"/>
        <v>1946280</v>
      </c>
      <c r="AA134" s="28">
        <f>SUM(Y134:Z134)</f>
        <v>2100300</v>
      </c>
      <c r="AB134" s="83">
        <f t="shared" si="43"/>
        <v>2071440</v>
      </c>
      <c r="AC134" s="83">
        <f t="shared" si="43"/>
        <v>2112880</v>
      </c>
      <c r="AD134" s="108">
        <f t="shared" si="43"/>
        <v>2155160</v>
      </c>
    </row>
    <row r="135" spans="1:30" ht="15">
      <c r="A135" s="21">
        <v>2503</v>
      </c>
      <c r="B135" s="22" t="s">
        <v>60</v>
      </c>
      <c r="C135" s="38">
        <v>685</v>
      </c>
      <c r="D135" s="38">
        <v>700</v>
      </c>
      <c r="E135" s="39">
        <v>700</v>
      </c>
      <c r="F135" s="39">
        <v>700</v>
      </c>
      <c r="G135" s="39">
        <v>380</v>
      </c>
      <c r="H135" s="39">
        <v>380</v>
      </c>
      <c r="I135" s="39">
        <v>380</v>
      </c>
      <c r="J135" s="39">
        <v>380</v>
      </c>
      <c r="K135" s="16"/>
      <c r="L135" s="92">
        <v>113</v>
      </c>
      <c r="M135" s="92">
        <v>113</v>
      </c>
      <c r="N135" s="92">
        <f>SUM(L135:M135)</f>
        <v>226</v>
      </c>
      <c r="O135" s="73">
        <v>10</v>
      </c>
      <c r="P135" s="73">
        <v>220</v>
      </c>
      <c r="Q135" s="92">
        <v>230</v>
      </c>
      <c r="R135" s="92">
        <v>235</v>
      </c>
      <c r="S135" s="92">
        <v>240</v>
      </c>
      <c r="T135" s="92">
        <v>245</v>
      </c>
      <c r="U135" s="16"/>
      <c r="V135" s="28">
        <f t="shared" si="41"/>
        <v>79100</v>
      </c>
      <c r="W135" s="28">
        <f t="shared" si="41"/>
        <v>79100</v>
      </c>
      <c r="X135" s="28">
        <f>V135+W135</f>
        <v>158200</v>
      </c>
      <c r="Y135" s="28">
        <f t="shared" si="42"/>
        <v>7000</v>
      </c>
      <c r="Z135" s="28">
        <f t="shared" si="42"/>
        <v>83600</v>
      </c>
      <c r="AA135" s="28">
        <f>SUM(Y135:Z135)</f>
        <v>90600</v>
      </c>
      <c r="AB135" s="83">
        <f t="shared" si="43"/>
        <v>89300</v>
      </c>
      <c r="AC135" s="83">
        <f t="shared" si="43"/>
        <v>91200</v>
      </c>
      <c r="AD135" s="108">
        <f t="shared" si="43"/>
        <v>93100</v>
      </c>
    </row>
    <row r="136" spans="1:30" ht="15">
      <c r="A136" s="21">
        <v>2511</v>
      </c>
      <c r="B136" s="22" t="s">
        <v>61</v>
      </c>
      <c r="C136" s="38">
        <v>870</v>
      </c>
      <c r="D136" s="38">
        <v>885</v>
      </c>
      <c r="E136" s="39">
        <v>890</v>
      </c>
      <c r="F136" s="39">
        <v>890</v>
      </c>
      <c r="G136" s="39">
        <v>480</v>
      </c>
      <c r="H136" s="39">
        <v>480</v>
      </c>
      <c r="I136" s="39">
        <v>480</v>
      </c>
      <c r="J136" s="39">
        <v>480</v>
      </c>
      <c r="K136" s="16"/>
      <c r="L136" s="92">
        <v>75</v>
      </c>
      <c r="M136" s="92">
        <v>75</v>
      </c>
      <c r="N136" s="92">
        <f>SUM(L136:M136)</f>
        <v>150</v>
      </c>
      <c r="O136" s="73">
        <v>6</v>
      </c>
      <c r="P136" s="73">
        <v>148</v>
      </c>
      <c r="Q136" s="92">
        <v>154</v>
      </c>
      <c r="R136" s="92">
        <v>157</v>
      </c>
      <c r="S136" s="92">
        <v>160</v>
      </c>
      <c r="T136" s="92">
        <v>163</v>
      </c>
      <c r="U136" s="16"/>
      <c r="V136" s="28">
        <f t="shared" si="41"/>
        <v>66375</v>
      </c>
      <c r="W136" s="28">
        <f t="shared" si="41"/>
        <v>66750</v>
      </c>
      <c r="X136" s="28">
        <f>V136+W136</f>
        <v>133125</v>
      </c>
      <c r="Y136" s="28">
        <f t="shared" si="42"/>
        <v>5340</v>
      </c>
      <c r="Z136" s="28">
        <f t="shared" si="42"/>
        <v>71040</v>
      </c>
      <c r="AA136" s="28">
        <f>SUM(Y136:Z136)</f>
        <v>76380</v>
      </c>
      <c r="AB136" s="83">
        <f t="shared" si="43"/>
        <v>75360</v>
      </c>
      <c r="AC136" s="83">
        <f t="shared" si="43"/>
        <v>76800</v>
      </c>
      <c r="AD136" s="108">
        <f t="shared" si="43"/>
        <v>78240</v>
      </c>
    </row>
    <row r="137" spans="1:30" ht="15">
      <c r="A137" s="34" t="s">
        <v>62</v>
      </c>
      <c r="B137" s="35"/>
      <c r="C137" s="38"/>
      <c r="D137" s="38"/>
      <c r="E137" s="39"/>
      <c r="F137" s="39"/>
      <c r="G137" s="39"/>
      <c r="H137" s="39"/>
      <c r="I137" s="39"/>
      <c r="J137" s="39"/>
      <c r="K137" s="16"/>
      <c r="L137" s="92"/>
      <c r="M137" s="92"/>
      <c r="N137" s="92"/>
      <c r="O137" s="26"/>
      <c r="P137" s="26"/>
      <c r="Q137" s="92"/>
      <c r="R137" s="92"/>
      <c r="S137" s="92"/>
      <c r="T137" s="92"/>
      <c r="U137" s="16"/>
      <c r="V137" s="37">
        <f aca="true" t="shared" si="44" ref="V137:AD137">SUM(V133:V136)</f>
        <v>20288570</v>
      </c>
      <c r="W137" s="37">
        <f t="shared" si="44"/>
        <v>20410380</v>
      </c>
      <c r="X137" s="37">
        <f t="shared" si="44"/>
        <v>40698950</v>
      </c>
      <c r="Y137" s="28">
        <f t="shared" si="44"/>
        <v>1840450</v>
      </c>
      <c r="Z137" s="28">
        <f t="shared" si="44"/>
        <v>22871480</v>
      </c>
      <c r="AA137" s="28">
        <f t="shared" si="44"/>
        <v>24711930</v>
      </c>
      <c r="AB137" s="28">
        <f t="shared" si="44"/>
        <v>24500900</v>
      </c>
      <c r="AC137" s="28">
        <f t="shared" si="44"/>
        <v>22192720</v>
      </c>
      <c r="AD137" s="108">
        <f t="shared" si="44"/>
        <v>22361220</v>
      </c>
    </row>
    <row r="138" spans="1:30" ht="15">
      <c r="A138" s="34"/>
      <c r="B138" s="35"/>
      <c r="C138" s="38"/>
      <c r="D138" s="38"/>
      <c r="E138" s="39"/>
      <c r="F138" s="39"/>
      <c r="G138" s="39"/>
      <c r="H138" s="39"/>
      <c r="I138" s="39"/>
      <c r="J138" s="39"/>
      <c r="K138" s="16"/>
      <c r="L138" s="92"/>
      <c r="M138" s="92"/>
      <c r="N138" s="92"/>
      <c r="O138" s="26"/>
      <c r="P138" s="26"/>
      <c r="Q138" s="92"/>
      <c r="R138" s="92"/>
      <c r="S138" s="92"/>
      <c r="T138" s="92"/>
      <c r="U138" s="16"/>
      <c r="V138" s="28"/>
      <c r="W138" s="28"/>
      <c r="X138" s="28"/>
      <c r="Y138" s="28"/>
      <c r="Z138" s="28"/>
      <c r="AA138" s="28"/>
      <c r="AB138" s="85"/>
      <c r="AC138" s="28"/>
      <c r="AD138" s="108"/>
    </row>
    <row r="139" spans="1:30" ht="15">
      <c r="A139" s="34" t="s">
        <v>63</v>
      </c>
      <c r="B139" s="35"/>
      <c r="C139" s="38"/>
      <c r="D139" s="38"/>
      <c r="E139" s="39"/>
      <c r="F139" s="39"/>
      <c r="G139" s="39"/>
      <c r="H139" s="39"/>
      <c r="I139" s="39"/>
      <c r="J139" s="39"/>
      <c r="K139" s="16"/>
      <c r="L139" s="92"/>
      <c r="M139" s="92"/>
      <c r="N139" s="92"/>
      <c r="O139" s="26"/>
      <c r="P139" s="26"/>
      <c r="Q139" s="92"/>
      <c r="R139" s="92"/>
      <c r="S139" s="92"/>
      <c r="T139" s="92"/>
      <c r="U139" s="16"/>
      <c r="V139" s="28"/>
      <c r="W139" s="28"/>
      <c r="X139" s="28"/>
      <c r="Y139" s="28"/>
      <c r="Z139" s="28"/>
      <c r="AA139" s="28"/>
      <c r="AB139" s="85"/>
      <c r="AC139" s="28"/>
      <c r="AD139" s="108"/>
    </row>
    <row r="140" spans="1:30" ht="15">
      <c r="A140" s="21">
        <v>3501</v>
      </c>
      <c r="B140" s="22" t="s">
        <v>58</v>
      </c>
      <c r="C140" s="38"/>
      <c r="D140" s="38"/>
      <c r="E140" s="39">
        <v>445</v>
      </c>
      <c r="F140" s="39">
        <v>445</v>
      </c>
      <c r="G140" s="39">
        <v>240</v>
      </c>
      <c r="H140" s="39">
        <v>240</v>
      </c>
      <c r="I140" s="39">
        <v>240</v>
      </c>
      <c r="J140" s="39">
        <v>240</v>
      </c>
      <c r="K140" s="16"/>
      <c r="L140" s="92"/>
      <c r="M140" s="92">
        <v>18628</v>
      </c>
      <c r="N140" s="92">
        <v>18628</v>
      </c>
      <c r="O140" s="73">
        <v>845</v>
      </c>
      <c r="P140" s="73">
        <v>19441</v>
      </c>
      <c r="Q140" s="92">
        <v>20286</v>
      </c>
      <c r="R140" s="92">
        <v>20839</v>
      </c>
      <c r="S140" s="92">
        <v>18637</v>
      </c>
      <c r="T140" s="92">
        <v>18752</v>
      </c>
      <c r="U140" s="16"/>
      <c r="V140" s="28">
        <f aca="true" t="shared" si="45" ref="V140:W143">L140*D140</f>
        <v>0</v>
      </c>
      <c r="W140" s="28">
        <f t="shared" si="45"/>
        <v>8289460</v>
      </c>
      <c r="X140" s="28">
        <f>V140+W140</f>
        <v>8289460</v>
      </c>
      <c r="Y140" s="28">
        <f aca="true" t="shared" si="46" ref="Y140:Z143">O140*F140</f>
        <v>376025</v>
      </c>
      <c r="Z140" s="28">
        <f t="shared" si="46"/>
        <v>4665840</v>
      </c>
      <c r="AA140" s="28">
        <f>SUM(Y140:Z140)</f>
        <v>5041865</v>
      </c>
      <c r="AB140" s="83">
        <f aca="true" t="shared" si="47" ref="AB140:AD143">H140*R140</f>
        <v>5001360</v>
      </c>
      <c r="AC140" s="83">
        <f t="shared" si="47"/>
        <v>4472880</v>
      </c>
      <c r="AD140" s="108">
        <f t="shared" si="47"/>
        <v>4500480</v>
      </c>
    </row>
    <row r="141" spans="1:30" ht="15">
      <c r="A141" s="21">
        <v>3502</v>
      </c>
      <c r="B141" s="22" t="s">
        <v>59</v>
      </c>
      <c r="C141" s="38"/>
      <c r="D141" s="38"/>
      <c r="E141" s="39">
        <v>255</v>
      </c>
      <c r="F141" s="39">
        <v>255</v>
      </c>
      <c r="G141" s="39">
        <v>140</v>
      </c>
      <c r="H141" s="39">
        <v>140</v>
      </c>
      <c r="I141" s="39">
        <v>140</v>
      </c>
      <c r="J141" s="39">
        <v>140</v>
      </c>
      <c r="K141" s="16"/>
      <c r="L141" s="92"/>
      <c r="M141" s="92">
        <v>3195</v>
      </c>
      <c r="N141" s="92">
        <v>3195</v>
      </c>
      <c r="O141" s="73">
        <v>136</v>
      </c>
      <c r="P141" s="73">
        <v>3123</v>
      </c>
      <c r="Q141" s="92">
        <v>3259</v>
      </c>
      <c r="R141" s="92">
        <v>3324</v>
      </c>
      <c r="S141" s="92">
        <v>3390</v>
      </c>
      <c r="T141" s="92">
        <v>3458</v>
      </c>
      <c r="U141" s="16"/>
      <c r="V141" s="28">
        <f t="shared" si="45"/>
        <v>0</v>
      </c>
      <c r="W141" s="28">
        <f t="shared" si="45"/>
        <v>814725</v>
      </c>
      <c r="X141" s="28">
        <f>V141+W141</f>
        <v>814725</v>
      </c>
      <c r="Y141" s="28">
        <f t="shared" si="46"/>
        <v>34680</v>
      </c>
      <c r="Z141" s="28">
        <f t="shared" si="46"/>
        <v>437220</v>
      </c>
      <c r="AA141" s="28">
        <f>SUM(Y141:Z141)</f>
        <v>471900</v>
      </c>
      <c r="AB141" s="83">
        <f t="shared" si="47"/>
        <v>465360</v>
      </c>
      <c r="AC141" s="83">
        <f t="shared" si="47"/>
        <v>474600</v>
      </c>
      <c r="AD141" s="108">
        <f t="shared" si="47"/>
        <v>484120</v>
      </c>
    </row>
    <row r="142" spans="1:30" ht="15">
      <c r="A142" s="21">
        <v>3503</v>
      </c>
      <c r="B142" s="22" t="s">
        <v>60</v>
      </c>
      <c r="C142" s="38"/>
      <c r="D142" s="38"/>
      <c r="E142" s="39">
        <v>350</v>
      </c>
      <c r="F142" s="39">
        <v>350</v>
      </c>
      <c r="G142" s="39">
        <v>190</v>
      </c>
      <c r="H142" s="39">
        <v>190</v>
      </c>
      <c r="I142" s="39">
        <v>190</v>
      </c>
      <c r="J142" s="39">
        <v>190</v>
      </c>
      <c r="K142" s="16"/>
      <c r="L142" s="92"/>
      <c r="M142" s="92">
        <v>102</v>
      </c>
      <c r="N142" s="92">
        <v>102</v>
      </c>
      <c r="O142" s="73">
        <v>4</v>
      </c>
      <c r="P142" s="73">
        <v>100</v>
      </c>
      <c r="Q142" s="92">
        <v>104</v>
      </c>
      <c r="R142" s="92">
        <v>106</v>
      </c>
      <c r="S142" s="92">
        <v>108</v>
      </c>
      <c r="T142" s="92">
        <v>110</v>
      </c>
      <c r="U142" s="16"/>
      <c r="V142" s="28">
        <f t="shared" si="45"/>
        <v>0</v>
      </c>
      <c r="W142" s="28">
        <f t="shared" si="45"/>
        <v>35700</v>
      </c>
      <c r="X142" s="28">
        <f>V142+W142</f>
        <v>35700</v>
      </c>
      <c r="Y142" s="28">
        <f t="shared" si="46"/>
        <v>1400</v>
      </c>
      <c r="Z142" s="28">
        <f t="shared" si="46"/>
        <v>19000</v>
      </c>
      <c r="AA142" s="28">
        <f>SUM(Y142:Z142)</f>
        <v>20400</v>
      </c>
      <c r="AB142" s="83">
        <f t="shared" si="47"/>
        <v>20140</v>
      </c>
      <c r="AC142" s="83">
        <f t="shared" si="47"/>
        <v>20520</v>
      </c>
      <c r="AD142" s="108">
        <f t="shared" si="47"/>
        <v>20900</v>
      </c>
    </row>
    <row r="143" spans="1:30" ht="15">
      <c r="A143" s="21">
        <v>3511</v>
      </c>
      <c r="B143" s="22" t="s">
        <v>61</v>
      </c>
      <c r="C143" s="38"/>
      <c r="D143" s="38"/>
      <c r="E143" s="39">
        <v>445</v>
      </c>
      <c r="F143" s="39">
        <v>445</v>
      </c>
      <c r="G143" s="39">
        <v>240</v>
      </c>
      <c r="H143" s="39">
        <v>240</v>
      </c>
      <c r="I143" s="39">
        <v>240</v>
      </c>
      <c r="J143" s="39">
        <v>240</v>
      </c>
      <c r="K143" s="16"/>
      <c r="L143" s="92"/>
      <c r="M143" s="92">
        <v>68</v>
      </c>
      <c r="N143" s="92">
        <v>68</v>
      </c>
      <c r="O143" s="73">
        <v>3</v>
      </c>
      <c r="P143" s="73">
        <v>66</v>
      </c>
      <c r="Q143" s="92">
        <v>69</v>
      </c>
      <c r="R143" s="92">
        <v>71</v>
      </c>
      <c r="S143" s="92">
        <v>72</v>
      </c>
      <c r="T143" s="92">
        <v>73</v>
      </c>
      <c r="U143" s="16"/>
      <c r="V143" s="28">
        <f t="shared" si="45"/>
        <v>0</v>
      </c>
      <c r="W143" s="28">
        <f t="shared" si="45"/>
        <v>30260</v>
      </c>
      <c r="X143" s="28">
        <f>V143+W143</f>
        <v>30260</v>
      </c>
      <c r="Y143" s="28">
        <f t="shared" si="46"/>
        <v>1335</v>
      </c>
      <c r="Z143" s="28">
        <f t="shared" si="46"/>
        <v>15840</v>
      </c>
      <c r="AA143" s="28">
        <f>SUM(Y143:Z143)</f>
        <v>17175</v>
      </c>
      <c r="AB143" s="83">
        <f t="shared" si="47"/>
        <v>17040</v>
      </c>
      <c r="AC143" s="83">
        <f t="shared" si="47"/>
        <v>17280</v>
      </c>
      <c r="AD143" s="108">
        <f t="shared" si="47"/>
        <v>17520</v>
      </c>
    </row>
    <row r="144" spans="1:30" ht="15">
      <c r="A144" s="47" t="s">
        <v>63</v>
      </c>
      <c r="B144" s="48"/>
      <c r="C144" s="38"/>
      <c r="D144" s="38"/>
      <c r="E144" s="38"/>
      <c r="F144" s="38"/>
      <c r="G144" s="38"/>
      <c r="H144" s="38"/>
      <c r="I144" s="38"/>
      <c r="J144" s="38"/>
      <c r="K144" s="16"/>
      <c r="L144" s="25"/>
      <c r="M144" s="25"/>
      <c r="N144" s="25"/>
      <c r="O144" s="26"/>
      <c r="P144" s="26"/>
      <c r="Q144" s="43"/>
      <c r="R144" s="27"/>
      <c r="S144" s="27"/>
      <c r="T144" s="27"/>
      <c r="U144" s="16"/>
      <c r="V144" s="28">
        <f>SUM(V140:V143)</f>
        <v>0</v>
      </c>
      <c r="W144" s="28">
        <f>SUM(W140:W143)</f>
        <v>9170145</v>
      </c>
      <c r="X144" s="28">
        <f>SUM(X140:X143)</f>
        <v>9170145</v>
      </c>
      <c r="Y144" s="28">
        <v>0</v>
      </c>
      <c r="Z144" s="28">
        <f>SUM(Z140:Z143)</f>
        <v>5137900</v>
      </c>
      <c r="AA144" s="28">
        <f>SUM(AA140:AA143)</f>
        <v>5551340</v>
      </c>
      <c r="AB144" s="28">
        <f>SUM(AB140:AB143)</f>
        <v>5503900</v>
      </c>
      <c r="AC144" s="28">
        <f>SUM(AC140:AC143)</f>
        <v>4985280</v>
      </c>
      <c r="AD144" s="108">
        <f>SUM(AD140:AD143)</f>
        <v>5023020</v>
      </c>
    </row>
    <row r="145" spans="1:30" ht="15">
      <c r="A145" s="21">
        <v>1506</v>
      </c>
      <c r="B145" s="22" t="s">
        <v>233</v>
      </c>
      <c r="C145" s="161" t="s">
        <v>289</v>
      </c>
      <c r="D145" s="161" t="s">
        <v>289</v>
      </c>
      <c r="E145" s="161" t="s">
        <v>289</v>
      </c>
      <c r="F145" s="161" t="s">
        <v>289</v>
      </c>
      <c r="G145" s="161" t="s">
        <v>289</v>
      </c>
      <c r="H145" s="161" t="s">
        <v>289</v>
      </c>
      <c r="I145" s="161" t="s">
        <v>289</v>
      </c>
      <c r="J145" s="161" t="s">
        <v>289</v>
      </c>
      <c r="K145" s="16"/>
      <c r="L145" s="31">
        <v>41667</v>
      </c>
      <c r="M145" s="31">
        <v>58333</v>
      </c>
      <c r="N145" s="31">
        <v>100000</v>
      </c>
      <c r="O145" s="32">
        <v>25000</v>
      </c>
      <c r="P145" s="32">
        <v>75000</v>
      </c>
      <c r="Q145" s="50">
        <v>100000</v>
      </c>
      <c r="R145" s="50">
        <v>100000</v>
      </c>
      <c r="S145" s="50">
        <v>100000</v>
      </c>
      <c r="T145" s="50">
        <v>100000</v>
      </c>
      <c r="U145" s="16"/>
      <c r="V145" s="31">
        <v>41667</v>
      </c>
      <c r="W145" s="31">
        <v>58333</v>
      </c>
      <c r="X145" s="31">
        <v>100000</v>
      </c>
      <c r="Y145" s="31">
        <v>25000</v>
      </c>
      <c r="Z145" s="31">
        <v>75000</v>
      </c>
      <c r="AA145" s="31">
        <v>100000</v>
      </c>
      <c r="AB145" s="88">
        <v>100000</v>
      </c>
      <c r="AC145" s="88">
        <v>100000</v>
      </c>
      <c r="AD145" s="115">
        <v>100000</v>
      </c>
    </row>
    <row r="146" spans="1:30" ht="15">
      <c r="A146" s="34" t="s">
        <v>64</v>
      </c>
      <c r="B146" s="35"/>
      <c r="C146" s="49"/>
      <c r="D146" s="49"/>
      <c r="E146" s="49"/>
      <c r="F146" s="49"/>
      <c r="G146" s="49"/>
      <c r="H146" s="49"/>
      <c r="I146" s="49"/>
      <c r="J146" s="49"/>
      <c r="K146" s="16"/>
      <c r="L146" s="25"/>
      <c r="M146" s="25"/>
      <c r="N146" s="25"/>
      <c r="O146" s="26"/>
      <c r="P146" s="26"/>
      <c r="Q146" s="43"/>
      <c r="R146" s="27"/>
      <c r="S146" s="27"/>
      <c r="T146" s="27"/>
      <c r="U146" s="16"/>
      <c r="V146" s="37">
        <f aca="true" t="shared" si="48" ref="V146:AD146">SUM(V145,V144,V137,V130)</f>
        <v>249487477</v>
      </c>
      <c r="W146" s="37">
        <f t="shared" si="48"/>
        <v>260114538</v>
      </c>
      <c r="X146" s="37">
        <f t="shared" si="48"/>
        <v>509602015</v>
      </c>
      <c r="Y146" s="37">
        <f t="shared" si="48"/>
        <v>22742030</v>
      </c>
      <c r="Z146" s="37">
        <f t="shared" si="48"/>
        <v>287143820</v>
      </c>
      <c r="AA146" s="37">
        <f t="shared" si="48"/>
        <v>310299290</v>
      </c>
      <c r="AB146" s="37">
        <f t="shared" si="48"/>
        <v>307744480</v>
      </c>
      <c r="AC146" s="37">
        <f t="shared" si="48"/>
        <v>276592600</v>
      </c>
      <c r="AD146" s="108">
        <f t="shared" si="48"/>
        <v>278448920</v>
      </c>
    </row>
    <row r="147" spans="1:30" ht="15">
      <c r="A147" s="45"/>
      <c r="B147" s="35"/>
      <c r="C147" s="49"/>
      <c r="D147" s="49"/>
      <c r="E147" s="49"/>
      <c r="F147" s="49"/>
      <c r="G147" s="49"/>
      <c r="H147" s="49"/>
      <c r="I147" s="49"/>
      <c r="J147" s="49"/>
      <c r="K147" s="16"/>
      <c r="L147" s="25"/>
      <c r="M147" s="25"/>
      <c r="N147" s="25"/>
      <c r="O147" s="26"/>
      <c r="P147" s="26"/>
      <c r="Q147" s="43"/>
      <c r="R147" s="27"/>
      <c r="S147" s="27"/>
      <c r="T147" s="27"/>
      <c r="U147" s="16"/>
      <c r="V147" s="28"/>
      <c r="W147" s="28"/>
      <c r="X147" s="28"/>
      <c r="Y147" s="28"/>
      <c r="Z147" s="28"/>
      <c r="AA147" s="28"/>
      <c r="AB147" s="83"/>
      <c r="AC147" s="28"/>
      <c r="AD147" s="108"/>
    </row>
    <row r="148" spans="1:30" ht="15">
      <c r="A148" s="34" t="s">
        <v>65</v>
      </c>
      <c r="B148" s="35"/>
      <c r="C148" s="51"/>
      <c r="D148" s="51"/>
      <c r="E148" s="51"/>
      <c r="F148" s="51"/>
      <c r="G148" s="51"/>
      <c r="H148" s="51"/>
      <c r="I148" s="51"/>
      <c r="J148" s="51"/>
      <c r="K148" s="16"/>
      <c r="L148" s="25"/>
      <c r="M148" s="25"/>
      <c r="N148" s="25"/>
      <c r="O148" s="26"/>
      <c r="P148" s="26"/>
      <c r="Q148" s="22"/>
      <c r="R148" s="52"/>
      <c r="S148" s="52"/>
      <c r="T148" s="52"/>
      <c r="U148" s="16"/>
      <c r="V148" s="28"/>
      <c r="W148" s="28"/>
      <c r="X148" s="28"/>
      <c r="Y148" s="28"/>
      <c r="Z148" s="28"/>
      <c r="AA148" s="28"/>
      <c r="AB148" s="83"/>
      <c r="AC148" s="28"/>
      <c r="AD148" s="108"/>
    </row>
    <row r="149" spans="1:30" ht="15">
      <c r="A149" s="21">
        <v>1504</v>
      </c>
      <c r="B149" s="22" t="s">
        <v>66</v>
      </c>
      <c r="C149" s="38">
        <v>300</v>
      </c>
      <c r="D149" s="38">
        <v>300</v>
      </c>
      <c r="E149" s="39">
        <v>300</v>
      </c>
      <c r="F149" s="39">
        <v>300</v>
      </c>
      <c r="G149" s="39">
        <v>0</v>
      </c>
      <c r="H149" s="39">
        <v>0</v>
      </c>
      <c r="I149" s="39">
        <v>0</v>
      </c>
      <c r="J149" s="39">
        <v>0</v>
      </c>
      <c r="K149" s="16"/>
      <c r="L149" s="92">
        <v>148001</v>
      </c>
      <c r="M149" s="92">
        <v>148001</v>
      </c>
      <c r="N149" s="92">
        <f>SUM(L149:M149)</f>
        <v>296002</v>
      </c>
      <c r="O149" s="73">
        <v>0</v>
      </c>
      <c r="P149" s="73">
        <v>0</v>
      </c>
      <c r="Q149" s="92">
        <v>0</v>
      </c>
      <c r="R149" s="92">
        <v>0</v>
      </c>
      <c r="S149" s="92">
        <v>0</v>
      </c>
      <c r="T149" s="92">
        <v>0</v>
      </c>
      <c r="U149" s="16"/>
      <c r="V149" s="28">
        <f aca="true" t="shared" si="49" ref="V149:W152">L149*D149</f>
        <v>44400300</v>
      </c>
      <c r="W149" s="28">
        <f t="shared" si="49"/>
        <v>44400300</v>
      </c>
      <c r="X149" s="28">
        <f>V149+W149</f>
        <v>88800600</v>
      </c>
      <c r="Y149" s="28">
        <f aca="true" t="shared" si="50" ref="Y149:Z152">F149*O149</f>
        <v>0</v>
      </c>
      <c r="Z149" s="28">
        <f t="shared" si="50"/>
        <v>0</v>
      </c>
      <c r="AA149" s="28">
        <f>SUM(Y149:Z149)</f>
        <v>0</v>
      </c>
      <c r="AB149" s="83">
        <f aca="true" t="shared" si="51" ref="AB149:AD152">H149*R149</f>
        <v>0</v>
      </c>
      <c r="AC149" s="83">
        <f t="shared" si="51"/>
        <v>0</v>
      </c>
      <c r="AD149" s="108">
        <f t="shared" si="51"/>
        <v>0</v>
      </c>
    </row>
    <row r="150" spans="1:30" ht="15">
      <c r="A150" s="21">
        <v>1505</v>
      </c>
      <c r="B150" s="22" t="s">
        <v>67</v>
      </c>
      <c r="C150" s="38">
        <v>300</v>
      </c>
      <c r="D150" s="38">
        <v>300</v>
      </c>
      <c r="E150" s="39">
        <v>300</v>
      </c>
      <c r="F150" s="39">
        <v>300</v>
      </c>
      <c r="G150" s="39">
        <v>300</v>
      </c>
      <c r="H150" s="39">
        <v>300</v>
      </c>
      <c r="I150" s="39">
        <v>300</v>
      </c>
      <c r="J150" s="39">
        <v>300</v>
      </c>
      <c r="K150" s="16"/>
      <c r="L150" s="26">
        <v>101</v>
      </c>
      <c r="M150" s="26">
        <v>101</v>
      </c>
      <c r="N150" s="92">
        <f>SUM(L150:M150)</f>
        <v>202</v>
      </c>
      <c r="O150" s="26">
        <v>55</v>
      </c>
      <c r="P150" s="26">
        <v>166</v>
      </c>
      <c r="Q150" s="26">
        <v>221</v>
      </c>
      <c r="R150" s="26">
        <v>243</v>
      </c>
      <c r="S150" s="26">
        <v>267</v>
      </c>
      <c r="T150" s="26">
        <v>294</v>
      </c>
      <c r="U150" s="16"/>
      <c r="V150" s="28">
        <f t="shared" si="49"/>
        <v>30300</v>
      </c>
      <c r="W150" s="28">
        <f t="shared" si="49"/>
        <v>30300</v>
      </c>
      <c r="X150" s="28">
        <f>V150+W150</f>
        <v>60600</v>
      </c>
      <c r="Y150" s="28">
        <f t="shared" si="50"/>
        <v>16500</v>
      </c>
      <c r="Z150" s="28">
        <f t="shared" si="50"/>
        <v>49800</v>
      </c>
      <c r="AA150" s="28">
        <f>SUM(Y150:Z150)</f>
        <v>66300</v>
      </c>
      <c r="AB150" s="83">
        <f t="shared" si="51"/>
        <v>72900</v>
      </c>
      <c r="AC150" s="83">
        <f t="shared" si="51"/>
        <v>80100</v>
      </c>
      <c r="AD150" s="108">
        <f t="shared" si="51"/>
        <v>88200</v>
      </c>
    </row>
    <row r="151" spans="1:30" ht="15">
      <c r="A151" s="21">
        <v>1803</v>
      </c>
      <c r="B151" s="22" t="s">
        <v>68</v>
      </c>
      <c r="C151" s="38">
        <v>130</v>
      </c>
      <c r="D151" s="38">
        <v>130</v>
      </c>
      <c r="E151" s="24">
        <v>130</v>
      </c>
      <c r="F151" s="24">
        <v>130</v>
      </c>
      <c r="G151" s="24">
        <v>130</v>
      </c>
      <c r="H151" s="24">
        <v>130</v>
      </c>
      <c r="I151" s="24">
        <v>130</v>
      </c>
      <c r="J151" s="24">
        <v>130</v>
      </c>
      <c r="K151" s="16"/>
      <c r="L151" s="92">
        <v>241</v>
      </c>
      <c r="M151" s="92">
        <v>241</v>
      </c>
      <c r="N151" s="92">
        <f>SUM(L151:M151)</f>
        <v>482</v>
      </c>
      <c r="O151" s="26">
        <v>151</v>
      </c>
      <c r="P151" s="26">
        <v>452</v>
      </c>
      <c r="Q151" s="92">
        <v>603</v>
      </c>
      <c r="R151" s="92">
        <v>752</v>
      </c>
      <c r="S151" s="92">
        <v>940</v>
      </c>
      <c r="T151" s="92">
        <v>1175</v>
      </c>
      <c r="U151" s="16"/>
      <c r="V151" s="28">
        <f t="shared" si="49"/>
        <v>31330</v>
      </c>
      <c r="W151" s="28">
        <f t="shared" si="49"/>
        <v>31330</v>
      </c>
      <c r="X151" s="28">
        <f>V151+W151</f>
        <v>62660</v>
      </c>
      <c r="Y151" s="28">
        <f t="shared" si="50"/>
        <v>19630</v>
      </c>
      <c r="Z151" s="28">
        <f t="shared" si="50"/>
        <v>58760</v>
      </c>
      <c r="AA151" s="28">
        <f>SUM(Y151:Z151)</f>
        <v>78390</v>
      </c>
      <c r="AB151" s="83">
        <f t="shared" si="51"/>
        <v>97760</v>
      </c>
      <c r="AC151" s="83">
        <f t="shared" si="51"/>
        <v>122200</v>
      </c>
      <c r="AD151" s="108">
        <f t="shared" si="51"/>
        <v>152750</v>
      </c>
    </row>
    <row r="152" spans="1:30" ht="15">
      <c r="A152" s="21">
        <v>1808</v>
      </c>
      <c r="B152" s="22" t="s">
        <v>69</v>
      </c>
      <c r="C152" s="38">
        <v>130</v>
      </c>
      <c r="D152" s="38">
        <v>130</v>
      </c>
      <c r="E152" s="24">
        <v>130</v>
      </c>
      <c r="F152" s="24">
        <v>130</v>
      </c>
      <c r="G152" s="24">
        <v>130</v>
      </c>
      <c r="H152" s="24">
        <v>130</v>
      </c>
      <c r="I152" s="24">
        <v>130</v>
      </c>
      <c r="J152" s="24">
        <v>130</v>
      </c>
      <c r="K152" s="16"/>
      <c r="L152" s="92">
        <v>1535</v>
      </c>
      <c r="M152" s="92">
        <v>1535</v>
      </c>
      <c r="N152" s="92">
        <f>SUM(L152:M152)</f>
        <v>3070</v>
      </c>
      <c r="O152" s="26">
        <v>852</v>
      </c>
      <c r="P152" s="26">
        <v>2555</v>
      </c>
      <c r="Q152" s="92">
        <v>3407</v>
      </c>
      <c r="R152" s="92">
        <v>3457</v>
      </c>
      <c r="S152" s="92">
        <v>3507</v>
      </c>
      <c r="T152" s="92">
        <v>3557</v>
      </c>
      <c r="U152" s="16"/>
      <c r="V152" s="28">
        <f t="shared" si="49"/>
        <v>199550</v>
      </c>
      <c r="W152" s="28">
        <f t="shared" si="49"/>
        <v>199550</v>
      </c>
      <c r="X152" s="28">
        <f>V152+W152</f>
        <v>399100</v>
      </c>
      <c r="Y152" s="28">
        <f t="shared" si="50"/>
        <v>110760</v>
      </c>
      <c r="Z152" s="28">
        <f t="shared" si="50"/>
        <v>332150</v>
      </c>
      <c r="AA152" s="28">
        <f>SUM(Y152:Z152)</f>
        <v>442910</v>
      </c>
      <c r="AB152" s="83">
        <f t="shared" si="51"/>
        <v>449410</v>
      </c>
      <c r="AC152" s="83">
        <f t="shared" si="51"/>
        <v>455910</v>
      </c>
      <c r="AD152" s="108">
        <f t="shared" si="51"/>
        <v>462410</v>
      </c>
    </row>
    <row r="153" spans="1:30" ht="15">
      <c r="A153" s="21">
        <v>1507</v>
      </c>
      <c r="B153" s="22" t="s">
        <v>234</v>
      </c>
      <c r="C153" s="161" t="s">
        <v>289</v>
      </c>
      <c r="D153" s="161" t="s">
        <v>289</v>
      </c>
      <c r="E153" s="161" t="s">
        <v>289</v>
      </c>
      <c r="F153" s="161" t="s">
        <v>289</v>
      </c>
      <c r="G153" s="161" t="s">
        <v>289</v>
      </c>
      <c r="H153" s="161" t="s">
        <v>289</v>
      </c>
      <c r="I153" s="161" t="s">
        <v>289</v>
      </c>
      <c r="J153" s="161" t="s">
        <v>289</v>
      </c>
      <c r="K153" s="16"/>
      <c r="L153" s="32">
        <v>0</v>
      </c>
      <c r="M153" s="32">
        <v>0</v>
      </c>
      <c r="N153" s="32">
        <v>0</v>
      </c>
      <c r="O153" s="32">
        <v>0</v>
      </c>
      <c r="P153" s="32">
        <v>-90</v>
      </c>
      <c r="Q153" s="54">
        <v>-90</v>
      </c>
      <c r="R153" s="55">
        <v>1910</v>
      </c>
      <c r="S153" s="55">
        <v>4290</v>
      </c>
      <c r="T153" s="55">
        <v>7140</v>
      </c>
      <c r="U153" s="16"/>
      <c r="V153" s="31">
        <v>0</v>
      </c>
      <c r="W153" s="31">
        <v>0</v>
      </c>
      <c r="X153" s="31">
        <v>0</v>
      </c>
      <c r="Y153" s="31">
        <v>0</v>
      </c>
      <c r="Z153" s="31">
        <v>-90</v>
      </c>
      <c r="AA153" s="31">
        <f>SUM(Y153:Z153)</f>
        <v>-90</v>
      </c>
      <c r="AB153" s="84">
        <v>1910</v>
      </c>
      <c r="AC153" s="31">
        <v>4290</v>
      </c>
      <c r="AD153" s="115">
        <v>7140</v>
      </c>
    </row>
    <row r="154" spans="1:30" ht="15.75" thickBot="1">
      <c r="A154" s="68" t="s">
        <v>70</v>
      </c>
      <c r="B154" s="180"/>
      <c r="C154" s="195"/>
      <c r="D154" s="195"/>
      <c r="E154" s="195"/>
      <c r="F154" s="195"/>
      <c r="G154" s="195"/>
      <c r="H154" s="195"/>
      <c r="I154" s="195"/>
      <c r="J154" s="195"/>
      <c r="K154" s="119"/>
      <c r="L154" s="41"/>
      <c r="M154" s="41"/>
      <c r="N154" s="41"/>
      <c r="O154" s="42"/>
      <c r="P154" s="42"/>
      <c r="Q154" s="196"/>
      <c r="R154" s="42"/>
      <c r="S154" s="42"/>
      <c r="T154" s="42"/>
      <c r="U154" s="119"/>
      <c r="V154" s="197">
        <f aca="true" t="shared" si="52" ref="V154:AD154">SUM(V149:V153)</f>
        <v>44661480</v>
      </c>
      <c r="W154" s="197">
        <f t="shared" si="52"/>
        <v>44661480</v>
      </c>
      <c r="X154" s="197">
        <f t="shared" si="52"/>
        <v>89322960</v>
      </c>
      <c r="Y154" s="198">
        <f t="shared" si="52"/>
        <v>146890</v>
      </c>
      <c r="Z154" s="198">
        <f t="shared" si="52"/>
        <v>440620</v>
      </c>
      <c r="AA154" s="198">
        <f t="shared" si="52"/>
        <v>587510</v>
      </c>
      <c r="AB154" s="198">
        <f t="shared" si="52"/>
        <v>621980</v>
      </c>
      <c r="AC154" s="198">
        <f t="shared" si="52"/>
        <v>662500</v>
      </c>
      <c r="AD154" s="184">
        <f t="shared" si="52"/>
        <v>710500</v>
      </c>
    </row>
    <row r="155" spans="1:30" ht="15">
      <c r="A155" s="199"/>
      <c r="B155" s="186"/>
      <c r="C155" s="200"/>
      <c r="D155" s="200"/>
      <c r="E155" s="200"/>
      <c r="F155" s="200"/>
      <c r="G155" s="200"/>
      <c r="H155" s="200"/>
      <c r="I155" s="200"/>
      <c r="J155" s="200"/>
      <c r="K155" s="175"/>
      <c r="L155" s="188"/>
      <c r="M155" s="188"/>
      <c r="N155" s="188"/>
      <c r="O155" s="189"/>
      <c r="P155" s="189"/>
      <c r="Q155" s="190"/>
      <c r="R155" s="191"/>
      <c r="S155" s="191"/>
      <c r="T155" s="191"/>
      <c r="U155" s="175"/>
      <c r="V155" s="192"/>
      <c r="W155" s="192"/>
      <c r="X155" s="192"/>
      <c r="Y155" s="201"/>
      <c r="Z155" s="201"/>
      <c r="AA155" s="201"/>
      <c r="AB155" s="193"/>
      <c r="AC155" s="201"/>
      <c r="AD155" s="202"/>
    </row>
    <row r="156" spans="1:30" ht="15">
      <c r="A156" s="34" t="s">
        <v>71</v>
      </c>
      <c r="B156" s="35"/>
      <c r="C156" s="38"/>
      <c r="D156" s="38"/>
      <c r="E156" s="38"/>
      <c r="F156" s="38"/>
      <c r="G156" s="38"/>
      <c r="H156" s="38"/>
      <c r="I156" s="38"/>
      <c r="J156" s="38"/>
      <c r="K156" s="16"/>
      <c r="L156" s="25"/>
      <c r="M156" s="25"/>
      <c r="N156" s="25"/>
      <c r="O156" s="26"/>
      <c r="P156" s="26"/>
      <c r="Q156" s="43"/>
      <c r="R156" s="27"/>
      <c r="S156" s="27"/>
      <c r="T156" s="27"/>
      <c r="U156" s="16"/>
      <c r="V156" s="28"/>
      <c r="W156" s="28"/>
      <c r="X156" s="28"/>
      <c r="Y156" s="28"/>
      <c r="Z156" s="28"/>
      <c r="AA156" s="28"/>
      <c r="AB156" s="83"/>
      <c r="AC156" s="28"/>
      <c r="AD156" s="108"/>
    </row>
    <row r="157" spans="1:30" ht="15">
      <c r="A157" s="21">
        <v>1551</v>
      </c>
      <c r="B157" s="22" t="s">
        <v>72</v>
      </c>
      <c r="C157" s="23">
        <v>1130</v>
      </c>
      <c r="D157" s="23">
        <v>1150</v>
      </c>
      <c r="E157" s="24">
        <v>1600</v>
      </c>
      <c r="F157" s="24">
        <v>1600</v>
      </c>
      <c r="G157" s="24">
        <v>1600</v>
      </c>
      <c r="H157" s="24">
        <v>1600</v>
      </c>
      <c r="I157" s="24">
        <v>1600</v>
      </c>
      <c r="J157" s="24">
        <v>1600</v>
      </c>
      <c r="K157" s="16"/>
      <c r="L157" s="92">
        <v>103081</v>
      </c>
      <c r="M157" s="92">
        <v>20616</v>
      </c>
      <c r="N157" s="92">
        <f aca="true" t="shared" si="53" ref="N157:N164">SUM(L157:M157)</f>
        <v>123697</v>
      </c>
      <c r="O157" s="26">
        <v>37726</v>
      </c>
      <c r="P157" s="26">
        <v>113180</v>
      </c>
      <c r="Q157" s="92">
        <v>150906</v>
      </c>
      <c r="R157" s="92">
        <v>165092</v>
      </c>
      <c r="S157" s="92">
        <v>173776</v>
      </c>
      <c r="T157" s="92">
        <v>221566</v>
      </c>
      <c r="U157" s="16"/>
      <c r="V157" s="28">
        <f aca="true" t="shared" si="54" ref="V157:W164">L157*D157</f>
        <v>118543150</v>
      </c>
      <c r="W157" s="28">
        <f t="shared" si="54"/>
        <v>32985600</v>
      </c>
      <c r="X157" s="28">
        <f aca="true" t="shared" si="55" ref="X157:X164">V157+W157</f>
        <v>151528750</v>
      </c>
      <c r="Y157" s="28">
        <f aca="true" t="shared" si="56" ref="Y157:Z164">F157*O157</f>
        <v>60361600</v>
      </c>
      <c r="Z157" s="28">
        <f t="shared" si="56"/>
        <v>181088000</v>
      </c>
      <c r="AA157" s="28">
        <f aca="true" t="shared" si="57" ref="AA157:AA164">SUM(Y157:Z157)</f>
        <v>241449600</v>
      </c>
      <c r="AB157" s="83">
        <f aca="true" t="shared" si="58" ref="AB157:AD164">H157*R157</f>
        <v>264147200</v>
      </c>
      <c r="AC157" s="83">
        <f t="shared" si="58"/>
        <v>278041600</v>
      </c>
      <c r="AD157" s="108">
        <f t="shared" si="58"/>
        <v>354505600</v>
      </c>
    </row>
    <row r="158" spans="1:30" ht="15">
      <c r="A158" s="21">
        <v>1552</v>
      </c>
      <c r="B158" s="22" t="s">
        <v>73</v>
      </c>
      <c r="C158" s="23">
        <v>2850</v>
      </c>
      <c r="D158" s="23">
        <v>2900</v>
      </c>
      <c r="E158" s="24">
        <v>3600</v>
      </c>
      <c r="F158" s="24">
        <v>3600</v>
      </c>
      <c r="G158" s="24">
        <v>3600</v>
      </c>
      <c r="H158" s="24">
        <v>3600</v>
      </c>
      <c r="I158" s="24">
        <v>3600</v>
      </c>
      <c r="J158" s="24">
        <v>3600</v>
      </c>
      <c r="K158" s="16"/>
      <c r="L158" s="92">
        <v>69252</v>
      </c>
      <c r="M158" s="92">
        <v>13850</v>
      </c>
      <c r="N158" s="92">
        <f t="shared" si="53"/>
        <v>83102</v>
      </c>
      <c r="O158" s="26">
        <v>24076</v>
      </c>
      <c r="P158" s="26">
        <v>72230</v>
      </c>
      <c r="Q158" s="92">
        <v>96306</v>
      </c>
      <c r="R158" s="92">
        <v>88494</v>
      </c>
      <c r="S158" s="92">
        <v>90979</v>
      </c>
      <c r="T158" s="92">
        <v>98889</v>
      </c>
      <c r="U158" s="16"/>
      <c r="V158" s="28">
        <f t="shared" si="54"/>
        <v>200830800</v>
      </c>
      <c r="W158" s="28">
        <f t="shared" si="54"/>
        <v>49860000</v>
      </c>
      <c r="X158" s="28">
        <f t="shared" si="55"/>
        <v>250690800</v>
      </c>
      <c r="Y158" s="28">
        <f t="shared" si="56"/>
        <v>86673600</v>
      </c>
      <c r="Z158" s="28">
        <f t="shared" si="56"/>
        <v>260028000</v>
      </c>
      <c r="AA158" s="28">
        <f t="shared" si="57"/>
        <v>346701600</v>
      </c>
      <c r="AB158" s="83">
        <f t="shared" si="58"/>
        <v>318578400</v>
      </c>
      <c r="AC158" s="83">
        <f t="shared" si="58"/>
        <v>327524400</v>
      </c>
      <c r="AD158" s="108">
        <f t="shared" si="58"/>
        <v>356000400</v>
      </c>
    </row>
    <row r="159" spans="1:30" ht="15">
      <c r="A159" s="21">
        <v>1553</v>
      </c>
      <c r="B159" s="22" t="s">
        <v>74</v>
      </c>
      <c r="C159" s="23">
        <v>4730</v>
      </c>
      <c r="D159" s="23">
        <v>4820</v>
      </c>
      <c r="E159" s="24">
        <v>7400</v>
      </c>
      <c r="F159" s="24">
        <v>7400</v>
      </c>
      <c r="G159" s="24">
        <v>7400</v>
      </c>
      <c r="H159" s="24">
        <v>7400</v>
      </c>
      <c r="I159" s="24">
        <v>7400</v>
      </c>
      <c r="J159" s="24">
        <v>7400</v>
      </c>
      <c r="K159" s="16"/>
      <c r="L159" s="92">
        <v>51094</v>
      </c>
      <c r="M159" s="92">
        <v>10219</v>
      </c>
      <c r="N159" s="92">
        <f t="shared" si="53"/>
        <v>61313</v>
      </c>
      <c r="O159" s="26">
        <v>16677</v>
      </c>
      <c r="P159" s="26">
        <v>50030</v>
      </c>
      <c r="Q159" s="92">
        <v>66707</v>
      </c>
      <c r="R159" s="92">
        <v>70072</v>
      </c>
      <c r="S159" s="92">
        <v>68933</v>
      </c>
      <c r="T159" s="92">
        <v>56841</v>
      </c>
      <c r="U159" s="16"/>
      <c r="V159" s="28">
        <f t="shared" si="54"/>
        <v>246273080</v>
      </c>
      <c r="W159" s="28">
        <f t="shared" si="54"/>
        <v>75620600</v>
      </c>
      <c r="X159" s="28">
        <f t="shared" si="55"/>
        <v>321893680</v>
      </c>
      <c r="Y159" s="28">
        <f t="shared" si="56"/>
        <v>123409800</v>
      </c>
      <c r="Z159" s="28">
        <f t="shared" si="56"/>
        <v>370222000</v>
      </c>
      <c r="AA159" s="28">
        <f t="shared" si="57"/>
        <v>493631800</v>
      </c>
      <c r="AB159" s="83">
        <f t="shared" si="58"/>
        <v>518532800</v>
      </c>
      <c r="AC159" s="83">
        <f t="shared" si="58"/>
        <v>510104200</v>
      </c>
      <c r="AD159" s="108">
        <f t="shared" si="58"/>
        <v>420623400</v>
      </c>
    </row>
    <row r="160" spans="1:30" ht="15">
      <c r="A160" s="21">
        <v>1554</v>
      </c>
      <c r="B160" s="22" t="s">
        <v>75</v>
      </c>
      <c r="C160" s="38">
        <v>150</v>
      </c>
      <c r="D160" s="23">
        <v>150</v>
      </c>
      <c r="E160" s="24">
        <v>160</v>
      </c>
      <c r="F160" s="24">
        <v>160</v>
      </c>
      <c r="G160" s="24">
        <v>160</v>
      </c>
      <c r="H160" s="24">
        <v>160</v>
      </c>
      <c r="I160" s="24">
        <v>160</v>
      </c>
      <c r="J160" s="24">
        <v>160</v>
      </c>
      <c r="K160" s="16"/>
      <c r="L160" s="92">
        <v>2606</v>
      </c>
      <c r="M160" s="92">
        <v>521</v>
      </c>
      <c r="N160" s="92">
        <f t="shared" si="53"/>
        <v>3127</v>
      </c>
      <c r="O160" s="26">
        <v>954</v>
      </c>
      <c r="P160" s="26">
        <v>2861</v>
      </c>
      <c r="Q160" s="92">
        <v>3815</v>
      </c>
      <c r="R160" s="92">
        <v>4174</v>
      </c>
      <c r="S160" s="92">
        <v>4646</v>
      </c>
      <c r="T160" s="92">
        <v>5601</v>
      </c>
      <c r="U160" s="16"/>
      <c r="V160" s="28">
        <f t="shared" si="54"/>
        <v>390900</v>
      </c>
      <c r="W160" s="28">
        <f t="shared" si="54"/>
        <v>83360</v>
      </c>
      <c r="X160" s="28">
        <f t="shared" si="55"/>
        <v>474260</v>
      </c>
      <c r="Y160" s="28">
        <f t="shared" si="56"/>
        <v>152640</v>
      </c>
      <c r="Z160" s="28">
        <f t="shared" si="56"/>
        <v>457760</v>
      </c>
      <c r="AA160" s="28">
        <f t="shared" si="57"/>
        <v>610400</v>
      </c>
      <c r="AB160" s="83">
        <f t="shared" si="58"/>
        <v>667840</v>
      </c>
      <c r="AC160" s="83">
        <f t="shared" si="58"/>
        <v>743360</v>
      </c>
      <c r="AD160" s="108">
        <f t="shared" si="58"/>
        <v>896160</v>
      </c>
    </row>
    <row r="161" spans="1:30" ht="15">
      <c r="A161" s="21">
        <v>1555</v>
      </c>
      <c r="B161" s="22" t="s">
        <v>76</v>
      </c>
      <c r="C161" s="38">
        <v>150</v>
      </c>
      <c r="D161" s="23">
        <v>150</v>
      </c>
      <c r="E161" s="24">
        <v>160</v>
      </c>
      <c r="F161" s="24">
        <v>160</v>
      </c>
      <c r="G161" s="24">
        <v>160</v>
      </c>
      <c r="H161" s="24">
        <v>160</v>
      </c>
      <c r="I161" s="24">
        <v>160</v>
      </c>
      <c r="J161" s="24">
        <v>160</v>
      </c>
      <c r="K161" s="16"/>
      <c r="L161" s="92">
        <v>2057</v>
      </c>
      <c r="M161" s="92">
        <v>411</v>
      </c>
      <c r="N161" s="92">
        <f t="shared" si="53"/>
        <v>2468</v>
      </c>
      <c r="O161" s="26">
        <v>715</v>
      </c>
      <c r="P161" s="26">
        <v>2145</v>
      </c>
      <c r="Q161" s="92">
        <v>2860</v>
      </c>
      <c r="R161" s="92">
        <v>2628</v>
      </c>
      <c r="S161" s="92">
        <v>2969</v>
      </c>
      <c r="T161" s="92">
        <v>2936</v>
      </c>
      <c r="U161" s="16"/>
      <c r="V161" s="28">
        <f t="shared" si="54"/>
        <v>308550</v>
      </c>
      <c r="W161" s="28">
        <f t="shared" si="54"/>
        <v>65760</v>
      </c>
      <c r="X161" s="28">
        <f t="shared" si="55"/>
        <v>374310</v>
      </c>
      <c r="Y161" s="28">
        <f t="shared" si="56"/>
        <v>114400</v>
      </c>
      <c r="Z161" s="28">
        <f t="shared" si="56"/>
        <v>343200</v>
      </c>
      <c r="AA161" s="28">
        <f t="shared" si="57"/>
        <v>457600</v>
      </c>
      <c r="AB161" s="83">
        <f t="shared" si="58"/>
        <v>420480</v>
      </c>
      <c r="AC161" s="83">
        <f t="shared" si="58"/>
        <v>475040</v>
      </c>
      <c r="AD161" s="108">
        <f t="shared" si="58"/>
        <v>469760</v>
      </c>
    </row>
    <row r="162" spans="1:30" ht="15">
      <c r="A162" s="21">
        <v>1556</v>
      </c>
      <c r="B162" s="22" t="s">
        <v>77</v>
      </c>
      <c r="C162" s="38">
        <v>150</v>
      </c>
      <c r="D162" s="23">
        <v>150</v>
      </c>
      <c r="E162" s="24">
        <v>160</v>
      </c>
      <c r="F162" s="24">
        <v>160</v>
      </c>
      <c r="G162" s="24">
        <v>160</v>
      </c>
      <c r="H162" s="24">
        <v>160</v>
      </c>
      <c r="I162" s="24">
        <v>160</v>
      </c>
      <c r="J162" s="24">
        <v>160</v>
      </c>
      <c r="K162" s="16"/>
      <c r="L162" s="92">
        <v>1358</v>
      </c>
      <c r="M162" s="92">
        <v>272</v>
      </c>
      <c r="N162" s="92">
        <f t="shared" si="53"/>
        <v>1630</v>
      </c>
      <c r="O162" s="26">
        <v>443</v>
      </c>
      <c r="P162" s="26">
        <v>1330</v>
      </c>
      <c r="Q162" s="92">
        <v>1773</v>
      </c>
      <c r="R162" s="92">
        <v>1862</v>
      </c>
      <c r="S162" s="92">
        <v>1832</v>
      </c>
      <c r="T162" s="92">
        <v>1511</v>
      </c>
      <c r="U162" s="16"/>
      <c r="V162" s="28">
        <f t="shared" si="54"/>
        <v>203700</v>
      </c>
      <c r="W162" s="28">
        <f t="shared" si="54"/>
        <v>43520</v>
      </c>
      <c r="X162" s="28">
        <f t="shared" si="55"/>
        <v>247220</v>
      </c>
      <c r="Y162" s="28">
        <f t="shared" si="56"/>
        <v>70880</v>
      </c>
      <c r="Z162" s="28">
        <f t="shared" si="56"/>
        <v>212800</v>
      </c>
      <c r="AA162" s="28">
        <f t="shared" si="57"/>
        <v>283680</v>
      </c>
      <c r="AB162" s="83">
        <f t="shared" si="58"/>
        <v>297920</v>
      </c>
      <c r="AC162" s="83">
        <f t="shared" si="58"/>
        <v>293120</v>
      </c>
      <c r="AD162" s="108">
        <f t="shared" si="58"/>
        <v>241760</v>
      </c>
    </row>
    <row r="163" spans="1:30" ht="15">
      <c r="A163" s="21">
        <v>1557</v>
      </c>
      <c r="B163" s="30" t="s">
        <v>78</v>
      </c>
      <c r="C163" s="38">
        <v>700</v>
      </c>
      <c r="D163" s="23">
        <v>700</v>
      </c>
      <c r="E163" s="24">
        <v>700</v>
      </c>
      <c r="F163" s="24">
        <v>700</v>
      </c>
      <c r="G163" s="24">
        <v>700</v>
      </c>
      <c r="H163" s="24">
        <v>700</v>
      </c>
      <c r="I163" s="24">
        <v>700</v>
      </c>
      <c r="J163" s="24">
        <v>700</v>
      </c>
      <c r="K163" s="16"/>
      <c r="L163" s="92">
        <v>8</v>
      </c>
      <c r="M163" s="92">
        <v>2</v>
      </c>
      <c r="N163" s="92">
        <f t="shared" si="53"/>
        <v>10</v>
      </c>
      <c r="O163" s="26">
        <v>3</v>
      </c>
      <c r="P163" s="26">
        <v>9</v>
      </c>
      <c r="Q163" s="92">
        <v>12</v>
      </c>
      <c r="R163" s="92">
        <v>12</v>
      </c>
      <c r="S163" s="92">
        <v>14</v>
      </c>
      <c r="T163" s="92">
        <v>15</v>
      </c>
      <c r="U163" s="16"/>
      <c r="V163" s="28">
        <f t="shared" si="54"/>
        <v>5600</v>
      </c>
      <c r="W163" s="28">
        <f t="shared" si="54"/>
        <v>1400</v>
      </c>
      <c r="X163" s="28">
        <f t="shared" si="55"/>
        <v>7000</v>
      </c>
      <c r="Y163" s="28">
        <f t="shared" si="56"/>
        <v>2100</v>
      </c>
      <c r="Z163" s="28">
        <f t="shared" si="56"/>
        <v>6300</v>
      </c>
      <c r="AA163" s="28">
        <f t="shared" si="57"/>
        <v>8400</v>
      </c>
      <c r="AB163" s="83">
        <f t="shared" si="58"/>
        <v>8400</v>
      </c>
      <c r="AC163" s="83">
        <f t="shared" si="58"/>
        <v>9800</v>
      </c>
      <c r="AD163" s="108">
        <f t="shared" si="58"/>
        <v>10500</v>
      </c>
    </row>
    <row r="164" spans="1:30" ht="15">
      <c r="A164" s="21">
        <v>1558</v>
      </c>
      <c r="B164" s="22" t="s">
        <v>79</v>
      </c>
      <c r="C164" s="38">
        <v>1640</v>
      </c>
      <c r="D164" s="23">
        <v>1640</v>
      </c>
      <c r="E164" s="24">
        <v>1640</v>
      </c>
      <c r="F164" s="24">
        <v>1640</v>
      </c>
      <c r="G164" s="24">
        <v>1640</v>
      </c>
      <c r="H164" s="24">
        <v>1640</v>
      </c>
      <c r="I164" s="24">
        <v>1640</v>
      </c>
      <c r="J164" s="24">
        <v>1640</v>
      </c>
      <c r="K164" s="16"/>
      <c r="L164" s="92">
        <v>1148</v>
      </c>
      <c r="M164" s="92">
        <v>230</v>
      </c>
      <c r="N164" s="92">
        <f t="shared" si="53"/>
        <v>1378</v>
      </c>
      <c r="O164" s="26">
        <v>403</v>
      </c>
      <c r="P164" s="26">
        <v>1210</v>
      </c>
      <c r="Q164" s="92">
        <v>1613</v>
      </c>
      <c r="R164" s="92">
        <v>1663</v>
      </c>
      <c r="S164" s="92">
        <v>1812</v>
      </c>
      <c r="T164" s="92">
        <v>1939</v>
      </c>
      <c r="U164" s="16"/>
      <c r="V164" s="28">
        <f t="shared" si="54"/>
        <v>1882720</v>
      </c>
      <c r="W164" s="28">
        <f t="shared" si="54"/>
        <v>377200</v>
      </c>
      <c r="X164" s="28">
        <f t="shared" si="55"/>
        <v>2259920</v>
      </c>
      <c r="Y164" s="28">
        <f t="shared" si="56"/>
        <v>660920</v>
      </c>
      <c r="Z164" s="28">
        <f t="shared" si="56"/>
        <v>1984400</v>
      </c>
      <c r="AA164" s="28">
        <f t="shared" si="57"/>
        <v>2645320</v>
      </c>
      <c r="AB164" s="83">
        <f t="shared" si="58"/>
        <v>2727320</v>
      </c>
      <c r="AC164" s="83">
        <f t="shared" si="58"/>
        <v>2971680</v>
      </c>
      <c r="AD164" s="108">
        <f t="shared" si="58"/>
        <v>3179960</v>
      </c>
    </row>
    <row r="165" spans="1:30" ht="15">
      <c r="A165" s="34" t="s">
        <v>71</v>
      </c>
      <c r="B165" s="35"/>
      <c r="C165" s="38"/>
      <c r="D165" s="38"/>
      <c r="E165" s="39"/>
      <c r="F165" s="39"/>
      <c r="G165" s="39"/>
      <c r="H165" s="39"/>
      <c r="I165" s="39"/>
      <c r="J165" s="39"/>
      <c r="K165" s="16"/>
      <c r="L165" s="92"/>
      <c r="M165" s="92"/>
      <c r="N165" s="92"/>
      <c r="O165" s="26"/>
      <c r="P165" s="26"/>
      <c r="Q165" s="92"/>
      <c r="R165" s="92"/>
      <c r="S165" s="92"/>
      <c r="T165" s="92"/>
      <c r="U165" s="16"/>
      <c r="V165" s="37">
        <f aca="true" t="shared" si="59" ref="V165:AD165">SUM(V157:V164)</f>
        <v>568438500</v>
      </c>
      <c r="W165" s="37">
        <f t="shared" si="59"/>
        <v>159037440</v>
      </c>
      <c r="X165" s="37">
        <f t="shared" si="59"/>
        <v>727475940</v>
      </c>
      <c r="Y165" s="37">
        <f t="shared" si="59"/>
        <v>271445940</v>
      </c>
      <c r="Z165" s="37">
        <f t="shared" si="59"/>
        <v>814342460</v>
      </c>
      <c r="AA165" s="37">
        <f t="shared" si="59"/>
        <v>1085788400</v>
      </c>
      <c r="AB165" s="37">
        <f t="shared" si="59"/>
        <v>1105380360</v>
      </c>
      <c r="AC165" s="37">
        <f t="shared" si="59"/>
        <v>1120163200</v>
      </c>
      <c r="AD165" s="108">
        <f t="shared" si="59"/>
        <v>1135927540</v>
      </c>
    </row>
    <row r="166" spans="1:30" ht="15">
      <c r="A166" s="45"/>
      <c r="B166" s="35"/>
      <c r="C166" s="38"/>
      <c r="D166" s="38"/>
      <c r="E166" s="39"/>
      <c r="F166" s="39"/>
      <c r="G166" s="39"/>
      <c r="H166" s="39"/>
      <c r="I166" s="39"/>
      <c r="J166" s="39"/>
      <c r="K166" s="16"/>
      <c r="L166" s="92"/>
      <c r="M166" s="92"/>
      <c r="N166" s="92"/>
      <c r="O166" s="26"/>
      <c r="P166" s="26"/>
      <c r="Q166" s="92"/>
      <c r="R166" s="92"/>
      <c r="S166" s="92"/>
      <c r="T166" s="92"/>
      <c r="U166" s="16"/>
      <c r="V166" s="28"/>
      <c r="W166" s="28"/>
      <c r="X166" s="28"/>
      <c r="Y166" s="28"/>
      <c r="Z166" s="28"/>
      <c r="AA166" s="28"/>
      <c r="AB166" s="83"/>
      <c r="AC166" s="28"/>
      <c r="AD166" s="108"/>
    </row>
    <row r="167" spans="1:30" ht="15">
      <c r="A167" s="34" t="s">
        <v>80</v>
      </c>
      <c r="B167" s="35"/>
      <c r="C167" s="38"/>
      <c r="D167" s="38"/>
      <c r="E167" s="39"/>
      <c r="F167" s="39"/>
      <c r="G167" s="39"/>
      <c r="H167" s="39"/>
      <c r="I167" s="39"/>
      <c r="J167" s="39"/>
      <c r="K167" s="16"/>
      <c r="L167" s="92"/>
      <c r="M167" s="92"/>
      <c r="N167" s="92"/>
      <c r="O167" s="26"/>
      <c r="P167" s="26"/>
      <c r="Q167" s="92"/>
      <c r="R167" s="92"/>
      <c r="S167" s="92"/>
      <c r="T167" s="92"/>
      <c r="U167" s="16"/>
      <c r="V167" s="28"/>
      <c r="W167" s="28"/>
      <c r="X167" s="28"/>
      <c r="Y167" s="28"/>
      <c r="Z167" s="28"/>
      <c r="AA167" s="28"/>
      <c r="AB167" s="83"/>
      <c r="AC167" s="28"/>
      <c r="AD167" s="108"/>
    </row>
    <row r="168" spans="1:30" ht="15">
      <c r="A168" s="21">
        <v>2551</v>
      </c>
      <c r="B168" s="22" t="s">
        <v>72</v>
      </c>
      <c r="C168" s="38">
        <v>565</v>
      </c>
      <c r="D168" s="38">
        <v>575</v>
      </c>
      <c r="E168" s="39">
        <v>800</v>
      </c>
      <c r="F168" s="39">
        <v>800</v>
      </c>
      <c r="G168" s="39">
        <v>800</v>
      </c>
      <c r="H168" s="39">
        <v>800</v>
      </c>
      <c r="I168" s="39">
        <v>800</v>
      </c>
      <c r="J168" s="39">
        <v>800</v>
      </c>
      <c r="K168" s="16"/>
      <c r="L168" s="92">
        <v>14140</v>
      </c>
      <c r="M168" s="92">
        <v>2828</v>
      </c>
      <c r="N168" s="92">
        <f aca="true" t="shared" si="60" ref="N168:N175">SUM(L168:M168)</f>
        <v>16968</v>
      </c>
      <c r="O168" s="26">
        <v>5272</v>
      </c>
      <c r="P168" s="26">
        <v>15815</v>
      </c>
      <c r="Q168" s="92">
        <v>21087</v>
      </c>
      <c r="R168" s="92">
        <v>22286</v>
      </c>
      <c r="S168" s="92">
        <v>24808</v>
      </c>
      <c r="T168" s="92">
        <v>29909</v>
      </c>
      <c r="U168" s="16"/>
      <c r="V168" s="28">
        <f aca="true" t="shared" si="61" ref="V168:W175">L168*D168</f>
        <v>8130500</v>
      </c>
      <c r="W168" s="28">
        <f t="shared" si="61"/>
        <v>2262400</v>
      </c>
      <c r="X168" s="28">
        <f>V168+W168</f>
        <v>10392900</v>
      </c>
      <c r="Y168" s="28">
        <f aca="true" t="shared" si="62" ref="Y168:Z175">F168*O168</f>
        <v>4217600</v>
      </c>
      <c r="Z168" s="28">
        <f t="shared" si="62"/>
        <v>12652000</v>
      </c>
      <c r="AA168" s="28">
        <f>SUM(Y168:Z168)</f>
        <v>16869600</v>
      </c>
      <c r="AB168" s="83">
        <f aca="true" t="shared" si="63" ref="AB168:AD175">H168*R168</f>
        <v>17828800</v>
      </c>
      <c r="AC168" s="83">
        <f t="shared" si="63"/>
        <v>19846400</v>
      </c>
      <c r="AD168" s="108">
        <f t="shared" si="63"/>
        <v>23927200</v>
      </c>
    </row>
    <row r="169" spans="1:30" ht="15">
      <c r="A169" s="21">
        <v>2552</v>
      </c>
      <c r="B169" s="22" t="s">
        <v>73</v>
      </c>
      <c r="C169" s="38">
        <v>1425</v>
      </c>
      <c r="D169" s="38">
        <v>1450</v>
      </c>
      <c r="E169" s="39">
        <v>1800</v>
      </c>
      <c r="F169" s="39">
        <v>1800</v>
      </c>
      <c r="G169" s="39">
        <v>1800</v>
      </c>
      <c r="H169" s="39">
        <v>1800</v>
      </c>
      <c r="I169" s="39">
        <v>1800</v>
      </c>
      <c r="J169" s="39">
        <v>1800</v>
      </c>
      <c r="K169" s="16"/>
      <c r="L169" s="92">
        <v>9154</v>
      </c>
      <c r="M169" s="92">
        <v>1831</v>
      </c>
      <c r="N169" s="92">
        <f t="shared" si="60"/>
        <v>10985</v>
      </c>
      <c r="O169" s="26">
        <v>3067</v>
      </c>
      <c r="P169" s="26">
        <v>9200</v>
      </c>
      <c r="Q169" s="92">
        <v>12267</v>
      </c>
      <c r="R169" s="92">
        <v>10830</v>
      </c>
      <c r="S169" s="92">
        <v>10806</v>
      </c>
      <c r="T169" s="92">
        <v>10400</v>
      </c>
      <c r="U169" s="16"/>
      <c r="V169" s="28">
        <f t="shared" si="61"/>
        <v>13273300</v>
      </c>
      <c r="W169" s="28">
        <f t="shared" si="61"/>
        <v>3295800</v>
      </c>
      <c r="X169" s="28">
        <f aca="true" t="shared" si="64" ref="X169:X174">V169+W169</f>
        <v>16569100</v>
      </c>
      <c r="Y169" s="28">
        <f t="shared" si="62"/>
        <v>5520600</v>
      </c>
      <c r="Z169" s="28">
        <f t="shared" si="62"/>
        <v>16560000</v>
      </c>
      <c r="AA169" s="28">
        <f aca="true" t="shared" si="65" ref="AA169:AA174">SUM(Y169:Z169)</f>
        <v>22080600</v>
      </c>
      <c r="AB169" s="83">
        <f t="shared" si="63"/>
        <v>19494000</v>
      </c>
      <c r="AC169" s="83">
        <f t="shared" si="63"/>
        <v>19450800</v>
      </c>
      <c r="AD169" s="108">
        <f t="shared" si="63"/>
        <v>18720000</v>
      </c>
    </row>
    <row r="170" spans="1:30" ht="15">
      <c r="A170" s="21">
        <v>2553</v>
      </c>
      <c r="B170" s="22" t="s">
        <v>81</v>
      </c>
      <c r="C170" s="38">
        <v>2365</v>
      </c>
      <c r="D170" s="38">
        <v>2410</v>
      </c>
      <c r="E170" s="39">
        <v>3700</v>
      </c>
      <c r="F170" s="39">
        <v>3700</v>
      </c>
      <c r="G170" s="39">
        <v>3700</v>
      </c>
      <c r="H170" s="39">
        <v>3700</v>
      </c>
      <c r="I170" s="39">
        <v>3700</v>
      </c>
      <c r="J170" s="39">
        <v>3700</v>
      </c>
      <c r="K170" s="16"/>
      <c r="L170" s="92">
        <v>5958</v>
      </c>
      <c r="M170" s="92">
        <v>1192</v>
      </c>
      <c r="N170" s="92">
        <f t="shared" si="60"/>
        <v>7150</v>
      </c>
      <c r="O170" s="26">
        <v>1929</v>
      </c>
      <c r="P170" s="26">
        <v>5789</v>
      </c>
      <c r="Q170" s="92">
        <v>7718</v>
      </c>
      <c r="R170" s="92">
        <v>7675</v>
      </c>
      <c r="S170" s="92">
        <v>6847</v>
      </c>
      <c r="T170" s="92">
        <v>5787</v>
      </c>
      <c r="U170" s="16"/>
      <c r="V170" s="28">
        <f t="shared" si="61"/>
        <v>14358780</v>
      </c>
      <c r="W170" s="28">
        <f t="shared" si="61"/>
        <v>4410400</v>
      </c>
      <c r="X170" s="28">
        <f t="shared" si="64"/>
        <v>18769180</v>
      </c>
      <c r="Y170" s="28">
        <f t="shared" si="62"/>
        <v>7137300</v>
      </c>
      <c r="Z170" s="28">
        <f t="shared" si="62"/>
        <v>21419300</v>
      </c>
      <c r="AA170" s="28">
        <f t="shared" si="65"/>
        <v>28556600</v>
      </c>
      <c r="AB170" s="83">
        <f t="shared" si="63"/>
        <v>28397500</v>
      </c>
      <c r="AC170" s="83">
        <f t="shared" si="63"/>
        <v>25333900</v>
      </c>
      <c r="AD170" s="108">
        <f t="shared" si="63"/>
        <v>21411900</v>
      </c>
    </row>
    <row r="171" spans="1:30" ht="15">
      <c r="A171" s="21">
        <v>2554</v>
      </c>
      <c r="B171" s="22" t="s">
        <v>75</v>
      </c>
      <c r="C171" s="38">
        <v>75</v>
      </c>
      <c r="D171" s="38">
        <v>75</v>
      </c>
      <c r="E171" s="39">
        <v>80</v>
      </c>
      <c r="F171" s="39">
        <v>80</v>
      </c>
      <c r="G171" s="39">
        <v>80</v>
      </c>
      <c r="H171" s="39">
        <v>80</v>
      </c>
      <c r="I171" s="39">
        <v>80</v>
      </c>
      <c r="J171" s="39">
        <v>80</v>
      </c>
      <c r="K171" s="16"/>
      <c r="L171" s="92">
        <v>1485</v>
      </c>
      <c r="M171" s="92">
        <v>297</v>
      </c>
      <c r="N171" s="92">
        <f t="shared" si="60"/>
        <v>1782</v>
      </c>
      <c r="O171" s="26">
        <v>554</v>
      </c>
      <c r="P171" s="26">
        <v>1660</v>
      </c>
      <c r="Q171" s="92">
        <v>2214</v>
      </c>
      <c r="R171" s="92">
        <v>2340</v>
      </c>
      <c r="S171" s="92">
        <v>2605</v>
      </c>
      <c r="T171" s="92">
        <v>3140</v>
      </c>
      <c r="U171" s="16"/>
      <c r="V171" s="28">
        <f t="shared" si="61"/>
        <v>111375</v>
      </c>
      <c r="W171" s="28">
        <f t="shared" si="61"/>
        <v>23760</v>
      </c>
      <c r="X171" s="28">
        <f t="shared" si="64"/>
        <v>135135</v>
      </c>
      <c r="Y171" s="28">
        <f t="shared" si="62"/>
        <v>44320</v>
      </c>
      <c r="Z171" s="28">
        <f t="shared" si="62"/>
        <v>132800</v>
      </c>
      <c r="AA171" s="28">
        <f t="shared" si="65"/>
        <v>177120</v>
      </c>
      <c r="AB171" s="83">
        <f t="shared" si="63"/>
        <v>187200</v>
      </c>
      <c r="AC171" s="83">
        <f t="shared" si="63"/>
        <v>208400</v>
      </c>
      <c r="AD171" s="108">
        <f t="shared" si="63"/>
        <v>251200</v>
      </c>
    </row>
    <row r="172" spans="1:30" ht="15">
      <c r="A172" s="21">
        <v>2555</v>
      </c>
      <c r="B172" s="22" t="s">
        <v>76</v>
      </c>
      <c r="C172" s="38">
        <v>75</v>
      </c>
      <c r="D172" s="38">
        <v>75</v>
      </c>
      <c r="E172" s="39">
        <v>80</v>
      </c>
      <c r="F172" s="39">
        <v>80</v>
      </c>
      <c r="G172" s="39">
        <v>80</v>
      </c>
      <c r="H172" s="39">
        <v>80</v>
      </c>
      <c r="I172" s="39">
        <v>80</v>
      </c>
      <c r="J172" s="39">
        <v>80</v>
      </c>
      <c r="K172" s="16"/>
      <c r="L172" s="92">
        <v>1008</v>
      </c>
      <c r="M172" s="92">
        <v>202</v>
      </c>
      <c r="N172" s="92">
        <f t="shared" si="60"/>
        <v>1210</v>
      </c>
      <c r="O172" s="26">
        <v>338</v>
      </c>
      <c r="P172" s="26">
        <v>1012</v>
      </c>
      <c r="Q172" s="92">
        <v>1350</v>
      </c>
      <c r="R172" s="92">
        <v>1192</v>
      </c>
      <c r="S172" s="92">
        <v>1190</v>
      </c>
      <c r="T172" s="92">
        <v>1145</v>
      </c>
      <c r="U172" s="16"/>
      <c r="V172" s="28">
        <f t="shared" si="61"/>
        <v>75600</v>
      </c>
      <c r="W172" s="28">
        <f t="shared" si="61"/>
        <v>16160</v>
      </c>
      <c r="X172" s="28">
        <f t="shared" si="64"/>
        <v>91760</v>
      </c>
      <c r="Y172" s="28">
        <f t="shared" si="62"/>
        <v>27040</v>
      </c>
      <c r="Z172" s="28">
        <f t="shared" si="62"/>
        <v>80960</v>
      </c>
      <c r="AA172" s="28">
        <f t="shared" si="65"/>
        <v>108000</v>
      </c>
      <c r="AB172" s="83">
        <f t="shared" si="63"/>
        <v>95360</v>
      </c>
      <c r="AC172" s="83">
        <f t="shared" si="63"/>
        <v>95200</v>
      </c>
      <c r="AD172" s="108">
        <f t="shared" si="63"/>
        <v>91600</v>
      </c>
    </row>
    <row r="173" spans="1:30" ht="15">
      <c r="A173" s="21">
        <v>2556</v>
      </c>
      <c r="B173" s="22" t="s">
        <v>77</v>
      </c>
      <c r="C173" s="38">
        <v>75</v>
      </c>
      <c r="D173" s="38">
        <v>75</v>
      </c>
      <c r="E173" s="39">
        <v>80</v>
      </c>
      <c r="F173" s="39">
        <v>80</v>
      </c>
      <c r="G173" s="39">
        <v>80</v>
      </c>
      <c r="H173" s="39">
        <v>80</v>
      </c>
      <c r="I173" s="39">
        <v>80</v>
      </c>
      <c r="J173" s="39">
        <v>80</v>
      </c>
      <c r="K173" s="16"/>
      <c r="L173" s="92">
        <v>661</v>
      </c>
      <c r="M173" s="92">
        <v>132</v>
      </c>
      <c r="N173" s="92">
        <f t="shared" si="60"/>
        <v>793</v>
      </c>
      <c r="O173" s="26">
        <v>214</v>
      </c>
      <c r="P173" s="26">
        <v>642</v>
      </c>
      <c r="Q173" s="92">
        <v>856</v>
      </c>
      <c r="R173" s="92">
        <v>851</v>
      </c>
      <c r="S173" s="92">
        <v>759</v>
      </c>
      <c r="T173" s="92">
        <v>642</v>
      </c>
      <c r="U173" s="16"/>
      <c r="V173" s="28">
        <f t="shared" si="61"/>
        <v>49575</v>
      </c>
      <c r="W173" s="28">
        <f t="shared" si="61"/>
        <v>10560</v>
      </c>
      <c r="X173" s="28">
        <f t="shared" si="64"/>
        <v>60135</v>
      </c>
      <c r="Y173" s="28">
        <f t="shared" si="62"/>
        <v>17120</v>
      </c>
      <c r="Z173" s="28">
        <f t="shared" si="62"/>
        <v>51360</v>
      </c>
      <c r="AA173" s="28">
        <f t="shared" si="65"/>
        <v>68480</v>
      </c>
      <c r="AB173" s="83">
        <f t="shared" si="63"/>
        <v>68080</v>
      </c>
      <c r="AC173" s="83">
        <f t="shared" si="63"/>
        <v>60720</v>
      </c>
      <c r="AD173" s="108">
        <f t="shared" si="63"/>
        <v>51360</v>
      </c>
    </row>
    <row r="174" spans="1:30" ht="15">
      <c r="A174" s="21">
        <v>2557</v>
      </c>
      <c r="B174" s="22" t="s">
        <v>78</v>
      </c>
      <c r="C174" s="38"/>
      <c r="D174" s="38"/>
      <c r="E174" s="39">
        <v>350</v>
      </c>
      <c r="F174" s="39">
        <v>350</v>
      </c>
      <c r="G174" s="39">
        <v>350</v>
      </c>
      <c r="H174" s="39">
        <v>350</v>
      </c>
      <c r="I174" s="39">
        <v>350</v>
      </c>
      <c r="J174" s="39">
        <v>350</v>
      </c>
      <c r="K174" s="16"/>
      <c r="L174" s="92">
        <v>1</v>
      </c>
      <c r="M174" s="92">
        <v>0</v>
      </c>
      <c r="N174" s="92">
        <f t="shared" si="60"/>
        <v>1</v>
      </c>
      <c r="O174" s="26">
        <v>0</v>
      </c>
      <c r="P174" s="27">
        <v>2</v>
      </c>
      <c r="Q174" s="92">
        <v>1</v>
      </c>
      <c r="R174" s="92">
        <v>1</v>
      </c>
      <c r="S174" s="92">
        <v>1</v>
      </c>
      <c r="T174" s="92">
        <v>1</v>
      </c>
      <c r="U174" s="16"/>
      <c r="V174" s="28">
        <f t="shared" si="61"/>
        <v>0</v>
      </c>
      <c r="W174" s="28">
        <f t="shared" si="61"/>
        <v>0</v>
      </c>
      <c r="X174" s="28">
        <f t="shared" si="64"/>
        <v>0</v>
      </c>
      <c r="Y174" s="28">
        <f t="shared" si="62"/>
        <v>0</v>
      </c>
      <c r="Z174" s="28">
        <f t="shared" si="62"/>
        <v>700</v>
      </c>
      <c r="AA174" s="28">
        <f t="shared" si="65"/>
        <v>700</v>
      </c>
      <c r="AB174" s="83">
        <f t="shared" si="63"/>
        <v>350</v>
      </c>
      <c r="AC174" s="83">
        <f t="shared" si="63"/>
        <v>350</v>
      </c>
      <c r="AD174" s="108">
        <f t="shared" si="63"/>
        <v>350</v>
      </c>
    </row>
    <row r="175" spans="1:30" ht="15">
      <c r="A175" s="21">
        <v>2558</v>
      </c>
      <c r="B175" s="22" t="s">
        <v>79</v>
      </c>
      <c r="C175" s="38"/>
      <c r="D175" s="38"/>
      <c r="E175" s="39">
        <v>820</v>
      </c>
      <c r="F175" s="39">
        <v>820</v>
      </c>
      <c r="G175" s="39">
        <v>820</v>
      </c>
      <c r="H175" s="39">
        <v>820</v>
      </c>
      <c r="I175" s="39">
        <v>820</v>
      </c>
      <c r="J175" s="39">
        <v>820</v>
      </c>
      <c r="K175" s="16"/>
      <c r="L175" s="92">
        <v>104</v>
      </c>
      <c r="M175" s="92">
        <v>21</v>
      </c>
      <c r="N175" s="92">
        <f t="shared" si="60"/>
        <v>125</v>
      </c>
      <c r="O175" s="26">
        <v>37</v>
      </c>
      <c r="P175" s="26">
        <v>109</v>
      </c>
      <c r="Q175" s="92">
        <v>146</v>
      </c>
      <c r="R175" s="92">
        <v>145</v>
      </c>
      <c r="S175" s="92">
        <v>150</v>
      </c>
      <c r="T175" s="92">
        <v>164</v>
      </c>
      <c r="U175" s="16"/>
      <c r="V175" s="28">
        <f t="shared" si="61"/>
        <v>0</v>
      </c>
      <c r="W175" s="28">
        <f t="shared" si="61"/>
        <v>17220</v>
      </c>
      <c r="X175" s="28">
        <f>V175+W175</f>
        <v>17220</v>
      </c>
      <c r="Y175" s="28">
        <f t="shared" si="62"/>
        <v>30340</v>
      </c>
      <c r="Z175" s="28">
        <f t="shared" si="62"/>
        <v>89380</v>
      </c>
      <c r="AA175" s="28">
        <f>SUM(Y175:Z175)</f>
        <v>119720</v>
      </c>
      <c r="AB175" s="83">
        <f t="shared" si="63"/>
        <v>118900</v>
      </c>
      <c r="AC175" s="83">
        <f t="shared" si="63"/>
        <v>123000</v>
      </c>
      <c r="AD175" s="108">
        <f t="shared" si="63"/>
        <v>134480</v>
      </c>
    </row>
    <row r="176" spans="1:30" ht="15">
      <c r="A176" s="34" t="s">
        <v>80</v>
      </c>
      <c r="B176" s="35"/>
      <c r="C176" s="38"/>
      <c r="D176" s="38"/>
      <c r="E176" s="39"/>
      <c r="F176" s="39"/>
      <c r="G176" s="39"/>
      <c r="H176" s="39"/>
      <c r="I176" s="39"/>
      <c r="J176" s="39"/>
      <c r="K176" s="16"/>
      <c r="L176" s="92"/>
      <c r="M176" s="92"/>
      <c r="N176" s="92"/>
      <c r="O176" s="26"/>
      <c r="P176" s="26"/>
      <c r="Q176" s="92"/>
      <c r="R176" s="92"/>
      <c r="S176" s="92"/>
      <c r="T176" s="92"/>
      <c r="U176" s="16"/>
      <c r="V176" s="37">
        <f aca="true" t="shared" si="66" ref="V176:AD176">SUM(V168:V175)</f>
        <v>35999130</v>
      </c>
      <c r="W176" s="37">
        <f t="shared" si="66"/>
        <v>10036300</v>
      </c>
      <c r="X176" s="37">
        <f t="shared" si="66"/>
        <v>46035430</v>
      </c>
      <c r="Y176" s="37">
        <f t="shared" si="66"/>
        <v>16994320</v>
      </c>
      <c r="Z176" s="37">
        <f t="shared" si="66"/>
        <v>50986500</v>
      </c>
      <c r="AA176" s="37">
        <f t="shared" si="66"/>
        <v>67980820</v>
      </c>
      <c r="AB176" s="37">
        <f t="shared" si="66"/>
        <v>66190190</v>
      </c>
      <c r="AC176" s="37">
        <f t="shared" si="66"/>
        <v>65118770</v>
      </c>
      <c r="AD176" s="108">
        <f t="shared" si="66"/>
        <v>64588090</v>
      </c>
    </row>
    <row r="177" spans="1:30" ht="15">
      <c r="A177" s="34"/>
      <c r="B177" s="35"/>
      <c r="C177" s="38"/>
      <c r="D177" s="38"/>
      <c r="E177" s="39"/>
      <c r="F177" s="39"/>
      <c r="G177" s="39"/>
      <c r="H177" s="39"/>
      <c r="I177" s="39"/>
      <c r="J177" s="39"/>
      <c r="K177" s="16"/>
      <c r="L177" s="92"/>
      <c r="M177" s="92"/>
      <c r="N177" s="92"/>
      <c r="O177" s="26"/>
      <c r="P177" s="26"/>
      <c r="Q177" s="92"/>
      <c r="R177" s="92"/>
      <c r="S177" s="92"/>
      <c r="T177" s="92"/>
      <c r="U177" s="16"/>
      <c r="V177" s="28"/>
      <c r="W177" s="28"/>
      <c r="X177" s="28"/>
      <c r="Y177" s="28"/>
      <c r="Z177" s="28"/>
      <c r="AA177" s="28"/>
      <c r="AB177" s="83"/>
      <c r="AC177" s="28"/>
      <c r="AD177" s="108"/>
    </row>
    <row r="178" spans="1:30" ht="15">
      <c r="A178" s="34" t="s">
        <v>82</v>
      </c>
      <c r="B178" s="35"/>
      <c r="C178" s="38"/>
      <c r="D178" s="38"/>
      <c r="E178" s="39"/>
      <c r="F178" s="39"/>
      <c r="G178" s="39"/>
      <c r="H178" s="39"/>
      <c r="I178" s="39"/>
      <c r="J178" s="39"/>
      <c r="K178" s="16"/>
      <c r="L178" s="92"/>
      <c r="M178" s="92"/>
      <c r="N178" s="92"/>
      <c r="O178" s="26"/>
      <c r="P178" s="26"/>
      <c r="Q178" s="92"/>
      <c r="R178" s="92"/>
      <c r="S178" s="92"/>
      <c r="T178" s="92"/>
      <c r="U178" s="16"/>
      <c r="V178" s="28"/>
      <c r="W178" s="28"/>
      <c r="X178" s="28"/>
      <c r="Y178" s="28"/>
      <c r="Z178" s="28"/>
      <c r="AA178" s="28"/>
      <c r="AB178" s="83"/>
      <c r="AC178" s="28"/>
      <c r="AD178" s="108"/>
    </row>
    <row r="179" spans="1:30" ht="15">
      <c r="A179" s="21">
        <v>3551</v>
      </c>
      <c r="B179" s="22" t="s">
        <v>72</v>
      </c>
      <c r="C179" s="38"/>
      <c r="D179" s="38"/>
      <c r="E179" s="39">
        <v>400</v>
      </c>
      <c r="F179" s="39">
        <v>400</v>
      </c>
      <c r="G179" s="39">
        <v>400</v>
      </c>
      <c r="H179" s="39">
        <v>400</v>
      </c>
      <c r="I179" s="39">
        <v>400</v>
      </c>
      <c r="J179" s="39">
        <v>400</v>
      </c>
      <c r="K179" s="16"/>
      <c r="L179" s="92"/>
      <c r="M179" s="92">
        <v>7623</v>
      </c>
      <c r="N179" s="92">
        <f aca="true" t="shared" si="67" ref="N179:N186">SUM(L179:M179)</f>
        <v>7623</v>
      </c>
      <c r="O179" s="26">
        <v>2368</v>
      </c>
      <c r="P179" s="26">
        <v>7106</v>
      </c>
      <c r="Q179" s="92">
        <v>9474</v>
      </c>
      <c r="R179" s="92">
        <v>10012</v>
      </c>
      <c r="S179" s="92">
        <v>11145</v>
      </c>
      <c r="T179" s="92">
        <v>13438</v>
      </c>
      <c r="U179" s="16"/>
      <c r="V179" s="28">
        <f aca="true" t="shared" si="68" ref="V179:W186">L179*D179</f>
        <v>0</v>
      </c>
      <c r="W179" s="28">
        <f t="shared" si="68"/>
        <v>3049200</v>
      </c>
      <c r="X179" s="28">
        <f aca="true" t="shared" si="69" ref="X179:X186">V179+W179</f>
        <v>3049200</v>
      </c>
      <c r="Y179" s="28">
        <f aca="true" t="shared" si="70" ref="Y179:Z186">F179*O179</f>
        <v>947200</v>
      </c>
      <c r="Z179" s="28">
        <f t="shared" si="70"/>
        <v>2842400</v>
      </c>
      <c r="AA179" s="28">
        <f>SUM(Y179:Z179)</f>
        <v>3789600</v>
      </c>
      <c r="AB179" s="83">
        <f aca="true" t="shared" si="71" ref="AB179:AD186">H179*R179</f>
        <v>4004800</v>
      </c>
      <c r="AC179" s="83">
        <f t="shared" si="71"/>
        <v>4458000</v>
      </c>
      <c r="AD179" s="108">
        <f t="shared" si="71"/>
        <v>5375200</v>
      </c>
    </row>
    <row r="180" spans="1:30" ht="15">
      <c r="A180" s="21">
        <v>3552</v>
      </c>
      <c r="B180" s="22" t="s">
        <v>73</v>
      </c>
      <c r="C180" s="38"/>
      <c r="D180" s="38"/>
      <c r="E180" s="39">
        <v>900</v>
      </c>
      <c r="F180" s="39">
        <v>900</v>
      </c>
      <c r="G180" s="39">
        <v>900</v>
      </c>
      <c r="H180" s="39">
        <v>900</v>
      </c>
      <c r="I180" s="39">
        <v>900</v>
      </c>
      <c r="J180" s="39">
        <v>900</v>
      </c>
      <c r="K180" s="16"/>
      <c r="L180" s="92"/>
      <c r="M180" s="92">
        <v>4935</v>
      </c>
      <c r="N180" s="92">
        <f t="shared" si="67"/>
        <v>4935</v>
      </c>
      <c r="O180" s="26">
        <v>1378</v>
      </c>
      <c r="P180" s="26">
        <v>4133</v>
      </c>
      <c r="Q180" s="92">
        <v>5511</v>
      </c>
      <c r="R180" s="92">
        <v>4865</v>
      </c>
      <c r="S180" s="92">
        <v>4855</v>
      </c>
      <c r="T180" s="92">
        <v>4672</v>
      </c>
      <c r="U180" s="16"/>
      <c r="V180" s="28">
        <f t="shared" si="68"/>
        <v>0</v>
      </c>
      <c r="W180" s="28">
        <f t="shared" si="68"/>
        <v>4441500</v>
      </c>
      <c r="X180" s="28">
        <f t="shared" si="69"/>
        <v>4441500</v>
      </c>
      <c r="Y180" s="28">
        <f t="shared" si="70"/>
        <v>1240200</v>
      </c>
      <c r="Z180" s="28">
        <f t="shared" si="70"/>
        <v>3719700</v>
      </c>
      <c r="AA180" s="28">
        <f aca="true" t="shared" si="72" ref="AA180:AA186">SUM(Y180:Z180)</f>
        <v>4959900</v>
      </c>
      <c r="AB180" s="83">
        <f t="shared" si="71"/>
        <v>4378500</v>
      </c>
      <c r="AC180" s="83">
        <f t="shared" si="71"/>
        <v>4369500</v>
      </c>
      <c r="AD180" s="108">
        <f t="shared" si="71"/>
        <v>4204800</v>
      </c>
    </row>
    <row r="181" spans="1:30" ht="15">
      <c r="A181" s="21">
        <v>3553</v>
      </c>
      <c r="B181" s="22" t="s">
        <v>81</v>
      </c>
      <c r="C181" s="38"/>
      <c r="D181" s="38"/>
      <c r="E181" s="39">
        <v>1850</v>
      </c>
      <c r="F181" s="39">
        <v>1850</v>
      </c>
      <c r="G181" s="39">
        <v>1850</v>
      </c>
      <c r="H181" s="39">
        <v>1850</v>
      </c>
      <c r="I181" s="39">
        <v>1850</v>
      </c>
      <c r="J181" s="39">
        <v>1850</v>
      </c>
      <c r="K181" s="16"/>
      <c r="L181" s="92"/>
      <c r="M181" s="92">
        <v>3212</v>
      </c>
      <c r="N181" s="92">
        <f t="shared" si="67"/>
        <v>3212</v>
      </c>
      <c r="O181" s="26">
        <v>867</v>
      </c>
      <c r="P181" s="26">
        <v>2600</v>
      </c>
      <c r="Q181" s="92">
        <v>3467</v>
      </c>
      <c r="R181" s="92">
        <v>3448</v>
      </c>
      <c r="S181" s="92">
        <v>3076</v>
      </c>
      <c r="T181" s="92">
        <v>2600</v>
      </c>
      <c r="U181" s="16"/>
      <c r="V181" s="28">
        <f t="shared" si="68"/>
        <v>0</v>
      </c>
      <c r="W181" s="28">
        <f t="shared" si="68"/>
        <v>5942200</v>
      </c>
      <c r="X181" s="28">
        <f t="shared" si="69"/>
        <v>5942200</v>
      </c>
      <c r="Y181" s="28">
        <f t="shared" si="70"/>
        <v>1603950</v>
      </c>
      <c r="Z181" s="28">
        <f t="shared" si="70"/>
        <v>4810000</v>
      </c>
      <c r="AA181" s="28">
        <f t="shared" si="72"/>
        <v>6413950</v>
      </c>
      <c r="AB181" s="83">
        <f t="shared" si="71"/>
        <v>6378800</v>
      </c>
      <c r="AC181" s="83">
        <f t="shared" si="71"/>
        <v>5690600</v>
      </c>
      <c r="AD181" s="108">
        <f t="shared" si="71"/>
        <v>4810000</v>
      </c>
    </row>
    <row r="182" spans="1:30" ht="15">
      <c r="A182" s="21">
        <v>3554</v>
      </c>
      <c r="B182" s="22" t="s">
        <v>75</v>
      </c>
      <c r="C182" s="38"/>
      <c r="D182" s="38"/>
      <c r="E182" s="39">
        <v>40</v>
      </c>
      <c r="F182" s="39">
        <v>40</v>
      </c>
      <c r="G182" s="39">
        <v>40</v>
      </c>
      <c r="H182" s="39">
        <v>40</v>
      </c>
      <c r="I182" s="39">
        <v>40</v>
      </c>
      <c r="J182" s="39">
        <v>40</v>
      </c>
      <c r="K182" s="16"/>
      <c r="L182" s="92"/>
      <c r="M182" s="92">
        <v>800</v>
      </c>
      <c r="N182" s="92">
        <f t="shared" si="67"/>
        <v>800</v>
      </c>
      <c r="O182" s="26">
        <v>249</v>
      </c>
      <c r="P182" s="26">
        <v>746</v>
      </c>
      <c r="Q182" s="92">
        <v>995</v>
      </c>
      <c r="R182" s="92">
        <v>1051</v>
      </c>
      <c r="S182" s="92">
        <v>1170</v>
      </c>
      <c r="T182" s="92">
        <v>1411</v>
      </c>
      <c r="U182" s="16"/>
      <c r="V182" s="28">
        <f t="shared" si="68"/>
        <v>0</v>
      </c>
      <c r="W182" s="28">
        <f t="shared" si="68"/>
        <v>32000</v>
      </c>
      <c r="X182" s="28">
        <f t="shared" si="69"/>
        <v>32000</v>
      </c>
      <c r="Y182" s="28">
        <f t="shared" si="70"/>
        <v>9960</v>
      </c>
      <c r="Z182" s="28">
        <f t="shared" si="70"/>
        <v>29840</v>
      </c>
      <c r="AA182" s="28">
        <f t="shared" si="72"/>
        <v>39800</v>
      </c>
      <c r="AB182" s="83">
        <f t="shared" si="71"/>
        <v>42040</v>
      </c>
      <c r="AC182" s="83">
        <f t="shared" si="71"/>
        <v>46800</v>
      </c>
      <c r="AD182" s="108">
        <f t="shared" si="71"/>
        <v>56440</v>
      </c>
    </row>
    <row r="183" spans="1:30" ht="15">
      <c r="A183" s="21">
        <v>3555</v>
      </c>
      <c r="B183" s="22" t="s">
        <v>76</v>
      </c>
      <c r="C183" s="38"/>
      <c r="D183" s="38"/>
      <c r="E183" s="39">
        <v>40</v>
      </c>
      <c r="F183" s="39">
        <v>40</v>
      </c>
      <c r="G183" s="39">
        <v>40</v>
      </c>
      <c r="H183" s="39">
        <v>40</v>
      </c>
      <c r="I183" s="39">
        <v>40</v>
      </c>
      <c r="J183" s="39">
        <v>40</v>
      </c>
      <c r="K183" s="16"/>
      <c r="L183" s="92"/>
      <c r="M183" s="92">
        <v>543</v>
      </c>
      <c r="N183" s="92">
        <f t="shared" si="67"/>
        <v>543</v>
      </c>
      <c r="O183" s="26">
        <v>152</v>
      </c>
      <c r="P183" s="26">
        <v>455</v>
      </c>
      <c r="Q183" s="92">
        <v>607</v>
      </c>
      <c r="R183" s="92">
        <v>536</v>
      </c>
      <c r="S183" s="92">
        <v>534</v>
      </c>
      <c r="T183" s="92">
        <v>515</v>
      </c>
      <c r="U183" s="16"/>
      <c r="V183" s="28">
        <f t="shared" si="68"/>
        <v>0</v>
      </c>
      <c r="W183" s="28">
        <f t="shared" si="68"/>
        <v>21720</v>
      </c>
      <c r="X183" s="28">
        <f t="shared" si="69"/>
        <v>21720</v>
      </c>
      <c r="Y183" s="28">
        <f t="shared" si="70"/>
        <v>6080</v>
      </c>
      <c r="Z183" s="28">
        <f t="shared" si="70"/>
        <v>18200</v>
      </c>
      <c r="AA183" s="28">
        <f t="shared" si="72"/>
        <v>24280</v>
      </c>
      <c r="AB183" s="83">
        <f t="shared" si="71"/>
        <v>21440</v>
      </c>
      <c r="AC183" s="83">
        <f t="shared" si="71"/>
        <v>21360</v>
      </c>
      <c r="AD183" s="108">
        <f t="shared" si="71"/>
        <v>20600</v>
      </c>
    </row>
    <row r="184" spans="1:30" ht="15">
      <c r="A184" s="21">
        <v>3556</v>
      </c>
      <c r="B184" s="22" t="s">
        <v>77</v>
      </c>
      <c r="C184" s="38"/>
      <c r="D184" s="38"/>
      <c r="E184" s="39">
        <v>40</v>
      </c>
      <c r="F184" s="39">
        <v>40</v>
      </c>
      <c r="G184" s="39">
        <v>40</v>
      </c>
      <c r="H184" s="39">
        <v>40</v>
      </c>
      <c r="I184" s="39">
        <v>40</v>
      </c>
      <c r="J184" s="39">
        <v>40</v>
      </c>
      <c r="K184" s="16"/>
      <c r="L184" s="92"/>
      <c r="M184" s="92">
        <v>356</v>
      </c>
      <c r="N184" s="92">
        <f t="shared" si="67"/>
        <v>356</v>
      </c>
      <c r="O184" s="26">
        <v>96</v>
      </c>
      <c r="P184" s="26">
        <v>288</v>
      </c>
      <c r="Q184" s="92">
        <v>384</v>
      </c>
      <c r="R184" s="92">
        <v>382</v>
      </c>
      <c r="S184" s="92">
        <v>341</v>
      </c>
      <c r="T184" s="92">
        <v>288</v>
      </c>
      <c r="U184" s="16"/>
      <c r="V184" s="28">
        <f t="shared" si="68"/>
        <v>0</v>
      </c>
      <c r="W184" s="28">
        <f t="shared" si="68"/>
        <v>14240</v>
      </c>
      <c r="X184" s="28">
        <f t="shared" si="69"/>
        <v>14240</v>
      </c>
      <c r="Y184" s="28">
        <f t="shared" si="70"/>
        <v>3840</v>
      </c>
      <c r="Z184" s="28">
        <f t="shared" si="70"/>
        <v>11520</v>
      </c>
      <c r="AA184" s="28">
        <f t="shared" si="72"/>
        <v>15360</v>
      </c>
      <c r="AB184" s="83">
        <f t="shared" si="71"/>
        <v>15280</v>
      </c>
      <c r="AC184" s="83">
        <f t="shared" si="71"/>
        <v>13640</v>
      </c>
      <c r="AD184" s="108">
        <f t="shared" si="71"/>
        <v>11520</v>
      </c>
    </row>
    <row r="185" spans="1:30" ht="15">
      <c r="A185" s="21">
        <v>3557</v>
      </c>
      <c r="B185" s="22" t="s">
        <v>78</v>
      </c>
      <c r="C185" s="38"/>
      <c r="D185" s="38"/>
      <c r="E185" s="39">
        <v>175</v>
      </c>
      <c r="F185" s="39">
        <v>175</v>
      </c>
      <c r="G185" s="39">
        <v>175</v>
      </c>
      <c r="H185" s="39">
        <v>175</v>
      </c>
      <c r="I185" s="39">
        <v>175</v>
      </c>
      <c r="J185" s="39">
        <v>175</v>
      </c>
      <c r="K185" s="16"/>
      <c r="L185" s="92"/>
      <c r="M185" s="92">
        <v>0</v>
      </c>
      <c r="N185" s="92">
        <f t="shared" si="67"/>
        <v>0</v>
      </c>
      <c r="O185" s="26">
        <v>0</v>
      </c>
      <c r="P185" s="26">
        <v>1</v>
      </c>
      <c r="Q185" s="92">
        <v>1</v>
      </c>
      <c r="R185" s="92">
        <v>1</v>
      </c>
      <c r="S185" s="92">
        <v>1</v>
      </c>
      <c r="T185" s="92">
        <v>1</v>
      </c>
      <c r="U185" s="16"/>
      <c r="V185" s="28">
        <f t="shared" si="68"/>
        <v>0</v>
      </c>
      <c r="W185" s="28">
        <f t="shared" si="68"/>
        <v>0</v>
      </c>
      <c r="X185" s="28">
        <f t="shared" si="69"/>
        <v>0</v>
      </c>
      <c r="Y185" s="28">
        <f t="shared" si="70"/>
        <v>0</v>
      </c>
      <c r="Z185" s="28">
        <f t="shared" si="70"/>
        <v>175</v>
      </c>
      <c r="AA185" s="28">
        <f t="shared" si="72"/>
        <v>175</v>
      </c>
      <c r="AB185" s="83">
        <f t="shared" si="71"/>
        <v>175</v>
      </c>
      <c r="AC185" s="83">
        <f t="shared" si="71"/>
        <v>175</v>
      </c>
      <c r="AD185" s="108">
        <f t="shared" si="71"/>
        <v>175</v>
      </c>
    </row>
    <row r="186" spans="1:30" ht="15">
      <c r="A186" s="21">
        <v>3558</v>
      </c>
      <c r="B186" s="22" t="s">
        <v>79</v>
      </c>
      <c r="C186" s="38"/>
      <c r="D186" s="38"/>
      <c r="E186" s="39">
        <v>410</v>
      </c>
      <c r="F186" s="39">
        <v>410</v>
      </c>
      <c r="G186" s="39">
        <v>410</v>
      </c>
      <c r="H186" s="39">
        <v>410</v>
      </c>
      <c r="I186" s="39">
        <v>410</v>
      </c>
      <c r="J186" s="39">
        <v>410</v>
      </c>
      <c r="K186" s="16"/>
      <c r="L186" s="92"/>
      <c r="M186" s="92">
        <v>56</v>
      </c>
      <c r="N186" s="92">
        <f t="shared" si="67"/>
        <v>56</v>
      </c>
      <c r="O186" s="26">
        <v>16</v>
      </c>
      <c r="P186" s="26">
        <v>49</v>
      </c>
      <c r="Q186" s="92">
        <v>65</v>
      </c>
      <c r="R186" s="92">
        <v>65</v>
      </c>
      <c r="S186" s="92">
        <v>68</v>
      </c>
      <c r="T186" s="92">
        <v>73</v>
      </c>
      <c r="U186" s="16"/>
      <c r="V186" s="28">
        <f t="shared" si="68"/>
        <v>0</v>
      </c>
      <c r="W186" s="28">
        <f t="shared" si="68"/>
        <v>22960</v>
      </c>
      <c r="X186" s="28">
        <f t="shared" si="69"/>
        <v>22960</v>
      </c>
      <c r="Y186" s="28">
        <f t="shared" si="70"/>
        <v>6560</v>
      </c>
      <c r="Z186" s="28">
        <f t="shared" si="70"/>
        <v>20090</v>
      </c>
      <c r="AA186" s="28">
        <f t="shared" si="72"/>
        <v>26650</v>
      </c>
      <c r="AB186" s="83">
        <f t="shared" si="71"/>
        <v>26650</v>
      </c>
      <c r="AC186" s="83">
        <f t="shared" si="71"/>
        <v>27880</v>
      </c>
      <c r="AD186" s="108">
        <f t="shared" si="71"/>
        <v>29930</v>
      </c>
    </row>
    <row r="187" spans="1:30" ht="15">
      <c r="A187" s="47" t="s">
        <v>82</v>
      </c>
      <c r="B187" s="48"/>
      <c r="C187" s="38"/>
      <c r="D187" s="38"/>
      <c r="E187" s="38"/>
      <c r="F187" s="38"/>
      <c r="G187" s="38"/>
      <c r="H187" s="38"/>
      <c r="I187" s="38"/>
      <c r="J187" s="38"/>
      <c r="K187" s="16"/>
      <c r="L187" s="25"/>
      <c r="M187" s="25"/>
      <c r="N187" s="25"/>
      <c r="O187" s="26"/>
      <c r="P187" s="26"/>
      <c r="Q187" s="58"/>
      <c r="R187" s="59"/>
      <c r="S187" s="59"/>
      <c r="T187" s="59"/>
      <c r="U187" s="16"/>
      <c r="V187" s="28">
        <f aca="true" t="shared" si="73" ref="V187:AD187">SUM(V179:V186)</f>
        <v>0</v>
      </c>
      <c r="W187" s="28">
        <f t="shared" si="73"/>
        <v>13523820</v>
      </c>
      <c r="X187" s="28">
        <f t="shared" si="73"/>
        <v>13523820</v>
      </c>
      <c r="Y187" s="28">
        <f t="shared" si="73"/>
        <v>3817790</v>
      </c>
      <c r="Z187" s="28">
        <f t="shared" si="73"/>
        <v>11451925</v>
      </c>
      <c r="AA187" s="28">
        <f t="shared" si="73"/>
        <v>15269715</v>
      </c>
      <c r="AB187" s="28">
        <f t="shared" si="73"/>
        <v>14867685</v>
      </c>
      <c r="AC187" s="28">
        <f t="shared" si="73"/>
        <v>14627955</v>
      </c>
      <c r="AD187" s="108">
        <f t="shared" si="73"/>
        <v>14508665</v>
      </c>
    </row>
    <row r="188" spans="1:30" ht="15">
      <c r="A188" s="21">
        <v>1559</v>
      </c>
      <c r="B188" s="22" t="s">
        <v>238</v>
      </c>
      <c r="C188" s="162" t="s">
        <v>289</v>
      </c>
      <c r="D188" s="162" t="s">
        <v>289</v>
      </c>
      <c r="E188" s="162" t="s">
        <v>289</v>
      </c>
      <c r="F188" s="162" t="s">
        <v>289</v>
      </c>
      <c r="G188" s="162" t="s">
        <v>289</v>
      </c>
      <c r="H188" s="162" t="s">
        <v>289</v>
      </c>
      <c r="I188" s="162" t="s">
        <v>289</v>
      </c>
      <c r="J188" s="162" t="s">
        <v>289</v>
      </c>
      <c r="K188" s="16"/>
      <c r="L188" s="31">
        <v>721222</v>
      </c>
      <c r="M188" s="31">
        <v>1009712</v>
      </c>
      <c r="N188" s="31">
        <v>1730934</v>
      </c>
      <c r="O188" s="32">
        <v>500000</v>
      </c>
      <c r="P188" s="32">
        <v>1230934</v>
      </c>
      <c r="Q188" s="33">
        <v>1730934</v>
      </c>
      <c r="R188" s="50">
        <v>1730934</v>
      </c>
      <c r="S188" s="50">
        <v>1730934</v>
      </c>
      <c r="T188" s="50">
        <v>1730934</v>
      </c>
      <c r="U188" s="16"/>
      <c r="V188" s="31">
        <v>721222</v>
      </c>
      <c r="W188" s="31">
        <v>1009712</v>
      </c>
      <c r="X188" s="31">
        <v>1730934</v>
      </c>
      <c r="Y188" s="32">
        <v>500000</v>
      </c>
      <c r="Z188" s="32">
        <v>1230934</v>
      </c>
      <c r="AA188" s="33">
        <v>1730934</v>
      </c>
      <c r="AB188" s="50">
        <v>1730934</v>
      </c>
      <c r="AC188" s="50">
        <v>1730934</v>
      </c>
      <c r="AD188" s="126">
        <v>1730934</v>
      </c>
    </row>
    <row r="189" spans="1:30" ht="15">
      <c r="A189" s="34" t="s">
        <v>83</v>
      </c>
      <c r="B189" s="35"/>
      <c r="C189" s="38"/>
      <c r="D189" s="38"/>
      <c r="E189" s="38"/>
      <c r="F189" s="38"/>
      <c r="G189" s="38"/>
      <c r="H189" s="38"/>
      <c r="I189" s="38"/>
      <c r="J189" s="38"/>
      <c r="K189" s="16"/>
      <c r="L189" s="25"/>
      <c r="M189" s="25"/>
      <c r="N189" s="25"/>
      <c r="O189" s="26"/>
      <c r="P189" s="58"/>
      <c r="Q189" s="58"/>
      <c r="R189" s="59"/>
      <c r="S189" s="59"/>
      <c r="T189" s="59"/>
      <c r="U189" s="16"/>
      <c r="V189" s="37">
        <f aca="true" t="shared" si="74" ref="V189:AD189">SUM(V188,V187,V176,V165)</f>
        <v>605158852</v>
      </c>
      <c r="W189" s="37">
        <f t="shared" si="74"/>
        <v>183607272</v>
      </c>
      <c r="X189" s="37">
        <f t="shared" si="74"/>
        <v>788766124</v>
      </c>
      <c r="Y189" s="37">
        <f t="shared" si="74"/>
        <v>292758050</v>
      </c>
      <c r="Z189" s="37">
        <f t="shared" si="74"/>
        <v>878011819</v>
      </c>
      <c r="AA189" s="37">
        <f t="shared" si="74"/>
        <v>1170769869</v>
      </c>
      <c r="AB189" s="37">
        <f t="shared" si="74"/>
        <v>1188169169</v>
      </c>
      <c r="AC189" s="37">
        <f t="shared" si="74"/>
        <v>1201640859</v>
      </c>
      <c r="AD189" s="116">
        <f t="shared" si="74"/>
        <v>1216755229</v>
      </c>
    </row>
    <row r="190" spans="1:30" ht="15">
      <c r="A190" s="45"/>
      <c r="B190" s="35"/>
      <c r="C190" s="38"/>
      <c r="D190" s="38"/>
      <c r="E190" s="38"/>
      <c r="F190" s="38"/>
      <c r="G190" s="38"/>
      <c r="H190" s="38"/>
      <c r="I190" s="38"/>
      <c r="J190" s="38"/>
      <c r="K190" s="16"/>
      <c r="L190" s="25"/>
      <c r="M190" s="25"/>
      <c r="N190" s="25"/>
      <c r="O190" s="26"/>
      <c r="P190" s="26"/>
      <c r="Q190" s="58"/>
      <c r="R190" s="59"/>
      <c r="S190" s="59"/>
      <c r="T190" s="59"/>
      <c r="U190" s="16"/>
      <c r="V190" s="28"/>
      <c r="W190" s="28"/>
      <c r="X190" s="28"/>
      <c r="Y190" s="28"/>
      <c r="Z190" s="28"/>
      <c r="AA190" s="28"/>
      <c r="AB190" s="83"/>
      <c r="AC190" s="28"/>
      <c r="AD190" s="108"/>
    </row>
    <row r="191" spans="1:30" ht="15">
      <c r="A191" s="34" t="s">
        <v>84</v>
      </c>
      <c r="B191" s="35"/>
      <c r="C191" s="38"/>
      <c r="D191" s="38"/>
      <c r="E191" s="38"/>
      <c r="F191" s="38"/>
      <c r="G191" s="38"/>
      <c r="H191" s="38"/>
      <c r="I191" s="38"/>
      <c r="J191" s="38"/>
      <c r="K191" s="16"/>
      <c r="L191" s="25"/>
      <c r="M191" s="25"/>
      <c r="N191" s="25"/>
      <c r="O191" s="26"/>
      <c r="P191" s="26"/>
      <c r="Q191" s="58"/>
      <c r="R191" s="59"/>
      <c r="S191" s="59"/>
      <c r="T191" s="59"/>
      <c r="U191" s="16"/>
      <c r="V191" s="28"/>
      <c r="W191" s="28"/>
      <c r="X191" s="28"/>
      <c r="Y191" s="28"/>
      <c r="Z191" s="28"/>
      <c r="AA191" s="28"/>
      <c r="AB191" s="83"/>
      <c r="AC191" s="28"/>
      <c r="AD191" s="108"/>
    </row>
    <row r="192" spans="1:30" ht="15">
      <c r="A192" s="21">
        <v>1251</v>
      </c>
      <c r="B192" s="22" t="s">
        <v>85</v>
      </c>
      <c r="C192" s="23">
        <v>150</v>
      </c>
      <c r="D192" s="23">
        <v>150</v>
      </c>
      <c r="E192" s="24">
        <v>200</v>
      </c>
      <c r="F192" s="24">
        <v>200</v>
      </c>
      <c r="G192" s="24">
        <v>200</v>
      </c>
      <c r="H192" s="24">
        <v>200</v>
      </c>
      <c r="I192" s="24">
        <v>200</v>
      </c>
      <c r="J192" s="24">
        <v>200</v>
      </c>
      <c r="K192" s="16"/>
      <c r="L192" s="92">
        <v>82398</v>
      </c>
      <c r="M192" s="92">
        <v>41199</v>
      </c>
      <c r="N192" s="92">
        <f>SUM(L192:M192)</f>
        <v>123597</v>
      </c>
      <c r="O192" s="92">
        <v>30108</v>
      </c>
      <c r="P192" s="92">
        <v>90323</v>
      </c>
      <c r="Q192" s="92">
        <v>120431</v>
      </c>
      <c r="R192" s="92">
        <v>138257</v>
      </c>
      <c r="S192" s="92">
        <v>128509</v>
      </c>
      <c r="T192" s="92">
        <v>130700</v>
      </c>
      <c r="U192" s="16"/>
      <c r="V192" s="28">
        <f aca="true" t="shared" si="75" ref="V192:W196">L192*D192</f>
        <v>12359700</v>
      </c>
      <c r="W192" s="28">
        <f t="shared" si="75"/>
        <v>8239800</v>
      </c>
      <c r="X192" s="28">
        <f>V192+W192</f>
        <v>20599500</v>
      </c>
      <c r="Y192" s="28">
        <f aca="true" t="shared" si="76" ref="Y192:Z196">F192*O192</f>
        <v>6021600</v>
      </c>
      <c r="Z192" s="28">
        <f t="shared" si="76"/>
        <v>18064600</v>
      </c>
      <c r="AA192" s="28">
        <f>SUM(Y192:Z192)</f>
        <v>24086200</v>
      </c>
      <c r="AB192" s="28">
        <f aca="true" t="shared" si="77" ref="AB192:AD196">H192*R192</f>
        <v>27651400</v>
      </c>
      <c r="AC192" s="28">
        <f t="shared" si="77"/>
        <v>25701800</v>
      </c>
      <c r="AD192" s="108">
        <f t="shared" si="77"/>
        <v>26140000</v>
      </c>
    </row>
    <row r="193" spans="1:30" ht="15">
      <c r="A193" s="21">
        <v>1252</v>
      </c>
      <c r="B193" s="22" t="s">
        <v>86</v>
      </c>
      <c r="C193" s="23">
        <v>560</v>
      </c>
      <c r="D193" s="23">
        <v>570</v>
      </c>
      <c r="E193" s="24">
        <v>600</v>
      </c>
      <c r="F193" s="24">
        <v>600</v>
      </c>
      <c r="G193" s="24">
        <v>600</v>
      </c>
      <c r="H193" s="24">
        <v>600</v>
      </c>
      <c r="I193" s="24">
        <v>600</v>
      </c>
      <c r="J193" s="24">
        <v>600</v>
      </c>
      <c r="K193" s="16"/>
      <c r="L193" s="92">
        <v>36582</v>
      </c>
      <c r="M193" s="92">
        <v>18291</v>
      </c>
      <c r="N193" s="92">
        <f>SUM(L193:M193)</f>
        <v>54873</v>
      </c>
      <c r="O193" s="26">
        <v>13367</v>
      </c>
      <c r="P193" s="26">
        <v>40101</v>
      </c>
      <c r="Q193" s="92">
        <v>53468</v>
      </c>
      <c r="R193" s="92">
        <v>61382</v>
      </c>
      <c r="S193" s="92">
        <v>57054</v>
      </c>
      <c r="T193" s="92">
        <v>58027</v>
      </c>
      <c r="U193" s="16"/>
      <c r="V193" s="28">
        <f t="shared" si="75"/>
        <v>20851740</v>
      </c>
      <c r="W193" s="28">
        <f t="shared" si="75"/>
        <v>10974600</v>
      </c>
      <c r="X193" s="28">
        <f>V193+W193</f>
        <v>31826340</v>
      </c>
      <c r="Y193" s="28">
        <f t="shared" si="76"/>
        <v>8020200</v>
      </c>
      <c r="Z193" s="28">
        <f t="shared" si="76"/>
        <v>24060600</v>
      </c>
      <c r="AA193" s="28">
        <f>SUM(Y193:Z193)</f>
        <v>32080800</v>
      </c>
      <c r="AB193" s="83">
        <f t="shared" si="77"/>
        <v>36829200</v>
      </c>
      <c r="AC193" s="83">
        <f t="shared" si="77"/>
        <v>34232400</v>
      </c>
      <c r="AD193" s="108">
        <f t="shared" si="77"/>
        <v>34816200</v>
      </c>
    </row>
    <row r="194" spans="1:30" ht="15">
      <c r="A194" s="21">
        <v>1253</v>
      </c>
      <c r="B194" s="22" t="s">
        <v>87</v>
      </c>
      <c r="C194" s="23">
        <v>1270</v>
      </c>
      <c r="D194" s="23">
        <v>1300</v>
      </c>
      <c r="E194" s="24">
        <v>1400</v>
      </c>
      <c r="F194" s="24">
        <v>1400</v>
      </c>
      <c r="G194" s="24">
        <v>1400</v>
      </c>
      <c r="H194" s="24">
        <v>1400</v>
      </c>
      <c r="I194" s="24">
        <v>1400</v>
      </c>
      <c r="J194" s="24">
        <v>1400</v>
      </c>
      <c r="K194" s="16"/>
      <c r="L194" s="92">
        <v>34577</v>
      </c>
      <c r="M194" s="92">
        <v>17289</v>
      </c>
      <c r="N194" s="92">
        <f>SUM(L194:M194)</f>
        <v>51866</v>
      </c>
      <c r="O194" s="26">
        <v>12634</v>
      </c>
      <c r="P194" s="26">
        <v>37903</v>
      </c>
      <c r="Q194" s="92">
        <v>50537</v>
      </c>
      <c r="R194" s="92">
        <v>58017</v>
      </c>
      <c r="S194" s="92">
        <v>53926</v>
      </c>
      <c r="T194" s="92">
        <v>54846</v>
      </c>
      <c r="U194" s="16"/>
      <c r="V194" s="28">
        <f t="shared" si="75"/>
        <v>44950100</v>
      </c>
      <c r="W194" s="28">
        <f t="shared" si="75"/>
        <v>24204600</v>
      </c>
      <c r="X194" s="28">
        <f>V194+W194</f>
        <v>69154700</v>
      </c>
      <c r="Y194" s="28">
        <f t="shared" si="76"/>
        <v>17687600</v>
      </c>
      <c r="Z194" s="28">
        <f t="shared" si="76"/>
        <v>53064200</v>
      </c>
      <c r="AA194" s="28">
        <f>SUM(Y194:Z194)</f>
        <v>70751800</v>
      </c>
      <c r="AB194" s="83">
        <f t="shared" si="77"/>
        <v>81223800</v>
      </c>
      <c r="AC194" s="83">
        <f t="shared" si="77"/>
        <v>75496400</v>
      </c>
      <c r="AD194" s="108">
        <f t="shared" si="77"/>
        <v>76784400</v>
      </c>
    </row>
    <row r="195" spans="1:30" ht="15">
      <c r="A195" s="21">
        <v>1254</v>
      </c>
      <c r="B195" s="22" t="s">
        <v>88</v>
      </c>
      <c r="C195" s="23">
        <v>1980</v>
      </c>
      <c r="D195" s="23">
        <v>2030</v>
      </c>
      <c r="E195" s="24">
        <v>2200</v>
      </c>
      <c r="F195" s="24">
        <v>2200</v>
      </c>
      <c r="G195" s="24">
        <v>2200</v>
      </c>
      <c r="H195" s="24">
        <v>2200</v>
      </c>
      <c r="I195" s="24">
        <v>2200</v>
      </c>
      <c r="J195" s="24">
        <v>2200</v>
      </c>
      <c r="K195" s="16"/>
      <c r="L195" s="92">
        <v>2368</v>
      </c>
      <c r="M195" s="92">
        <v>1184</v>
      </c>
      <c r="N195" s="92">
        <f>SUM(L195:M195)</f>
        <v>3552</v>
      </c>
      <c r="O195" s="26">
        <v>865</v>
      </c>
      <c r="P195" s="26">
        <v>2596</v>
      </c>
      <c r="Q195" s="92">
        <v>3461</v>
      </c>
      <c r="R195" s="92">
        <v>3974</v>
      </c>
      <c r="S195" s="92">
        <v>3694</v>
      </c>
      <c r="T195" s="92">
        <v>3757</v>
      </c>
      <c r="U195" s="16"/>
      <c r="V195" s="28">
        <f t="shared" si="75"/>
        <v>4807040</v>
      </c>
      <c r="W195" s="28">
        <f t="shared" si="75"/>
        <v>2604800</v>
      </c>
      <c r="X195" s="28">
        <f>V195+W195</f>
        <v>7411840</v>
      </c>
      <c r="Y195" s="28">
        <f t="shared" si="76"/>
        <v>1903000</v>
      </c>
      <c r="Z195" s="28">
        <f t="shared" si="76"/>
        <v>5711200</v>
      </c>
      <c r="AA195" s="28">
        <f>SUM(Y195:Z195)</f>
        <v>7614200</v>
      </c>
      <c r="AB195" s="83">
        <f t="shared" si="77"/>
        <v>8742800</v>
      </c>
      <c r="AC195" s="83">
        <f t="shared" si="77"/>
        <v>8126800</v>
      </c>
      <c r="AD195" s="108">
        <f t="shared" si="77"/>
        <v>8265400</v>
      </c>
    </row>
    <row r="196" spans="1:30" ht="15">
      <c r="A196" s="21">
        <v>1255</v>
      </c>
      <c r="B196" s="22" t="s">
        <v>89</v>
      </c>
      <c r="C196" s="23">
        <v>2690</v>
      </c>
      <c r="D196" s="23">
        <v>2760</v>
      </c>
      <c r="E196" s="24">
        <v>3000</v>
      </c>
      <c r="F196" s="24">
        <v>3000</v>
      </c>
      <c r="G196" s="24">
        <v>3000</v>
      </c>
      <c r="H196" s="24">
        <v>3000</v>
      </c>
      <c r="I196" s="24">
        <v>3000</v>
      </c>
      <c r="J196" s="24">
        <v>3000</v>
      </c>
      <c r="K196" s="16"/>
      <c r="L196" s="92">
        <v>2946</v>
      </c>
      <c r="M196" s="92">
        <v>1473</v>
      </c>
      <c r="N196" s="92">
        <f>SUM(L196:M196)</f>
        <v>4419</v>
      </c>
      <c r="O196" s="26">
        <v>1076</v>
      </c>
      <c r="P196" s="26">
        <v>3229</v>
      </c>
      <c r="Q196" s="92">
        <v>4305</v>
      </c>
      <c r="R196" s="92">
        <v>4943</v>
      </c>
      <c r="S196" s="92">
        <v>4594</v>
      </c>
      <c r="T196" s="92">
        <v>4673</v>
      </c>
      <c r="U196" s="16"/>
      <c r="V196" s="28">
        <f t="shared" si="75"/>
        <v>8130960</v>
      </c>
      <c r="W196" s="28">
        <f t="shared" si="75"/>
        <v>4419000</v>
      </c>
      <c r="X196" s="28">
        <f>V196+W196</f>
        <v>12549960</v>
      </c>
      <c r="Y196" s="28">
        <f t="shared" si="76"/>
        <v>3228000</v>
      </c>
      <c r="Z196" s="28">
        <f t="shared" si="76"/>
        <v>9687000</v>
      </c>
      <c r="AA196" s="28">
        <f>SUM(Y196:Z196)</f>
        <v>12915000</v>
      </c>
      <c r="AB196" s="83">
        <f t="shared" si="77"/>
        <v>14829000</v>
      </c>
      <c r="AC196" s="83">
        <f t="shared" si="77"/>
        <v>13782000</v>
      </c>
      <c r="AD196" s="108">
        <f t="shared" si="77"/>
        <v>14019000</v>
      </c>
    </row>
    <row r="197" spans="1:30" ht="15">
      <c r="A197" s="60" t="s">
        <v>84</v>
      </c>
      <c r="B197" s="35"/>
      <c r="C197" s="38"/>
      <c r="D197" s="38"/>
      <c r="E197" s="39"/>
      <c r="F197" s="39"/>
      <c r="G197" s="39"/>
      <c r="H197" s="39"/>
      <c r="I197" s="39"/>
      <c r="J197" s="39"/>
      <c r="K197" s="16"/>
      <c r="L197" s="92"/>
      <c r="M197" s="92"/>
      <c r="N197" s="92"/>
      <c r="O197" s="26"/>
      <c r="P197" s="26"/>
      <c r="Q197" s="92"/>
      <c r="R197" s="92"/>
      <c r="S197" s="92"/>
      <c r="T197" s="92"/>
      <c r="U197" s="16"/>
      <c r="V197" s="28">
        <f aca="true" t="shared" si="78" ref="V197:AD197">SUM(V192:V196)</f>
        <v>91099540</v>
      </c>
      <c r="W197" s="28">
        <f t="shared" si="78"/>
        <v>50442800</v>
      </c>
      <c r="X197" s="28">
        <f t="shared" si="78"/>
        <v>141542340</v>
      </c>
      <c r="Y197" s="28">
        <f t="shared" si="78"/>
        <v>36860400</v>
      </c>
      <c r="Z197" s="28">
        <f t="shared" si="78"/>
        <v>110587600</v>
      </c>
      <c r="AA197" s="28">
        <f t="shared" si="78"/>
        <v>147448000</v>
      </c>
      <c r="AB197" s="28">
        <f t="shared" si="78"/>
        <v>169276200</v>
      </c>
      <c r="AC197" s="28">
        <f t="shared" si="78"/>
        <v>157339400</v>
      </c>
      <c r="AD197" s="108">
        <f t="shared" si="78"/>
        <v>160025000</v>
      </c>
    </row>
    <row r="198" spans="1:30" ht="15">
      <c r="A198" s="60"/>
      <c r="B198" s="35"/>
      <c r="C198" s="38"/>
      <c r="D198" s="38"/>
      <c r="E198" s="39"/>
      <c r="F198" s="39"/>
      <c r="G198" s="39"/>
      <c r="H198" s="39"/>
      <c r="I198" s="39"/>
      <c r="J198" s="39"/>
      <c r="K198" s="16"/>
      <c r="L198" s="92"/>
      <c r="M198" s="92"/>
      <c r="N198" s="92"/>
      <c r="O198" s="26"/>
      <c r="P198" s="26"/>
      <c r="Q198" s="92"/>
      <c r="R198" s="92"/>
      <c r="S198" s="92"/>
      <c r="T198" s="92"/>
      <c r="U198" s="16"/>
      <c r="V198" s="28"/>
      <c r="W198" s="28"/>
      <c r="X198" s="28"/>
      <c r="Y198" s="28"/>
      <c r="Z198" s="28"/>
      <c r="AA198" s="28"/>
      <c r="AB198" s="83"/>
      <c r="AC198" s="28"/>
      <c r="AD198" s="108"/>
    </row>
    <row r="199" spans="1:30" ht="15">
      <c r="A199" s="60" t="s">
        <v>90</v>
      </c>
      <c r="B199" s="35"/>
      <c r="C199" s="38"/>
      <c r="D199" s="38"/>
      <c r="E199" s="39"/>
      <c r="F199" s="39"/>
      <c r="G199" s="39"/>
      <c r="H199" s="39"/>
      <c r="I199" s="39"/>
      <c r="J199" s="39"/>
      <c r="K199" s="16"/>
      <c r="L199" s="92"/>
      <c r="M199" s="92"/>
      <c r="N199" s="92"/>
      <c r="O199" s="26"/>
      <c r="P199" s="26"/>
      <c r="Q199" s="92"/>
      <c r="R199" s="92"/>
      <c r="S199" s="92"/>
      <c r="T199" s="92"/>
      <c r="U199" s="16"/>
      <c r="V199" s="28"/>
      <c r="W199" s="28"/>
      <c r="X199" s="28"/>
      <c r="Y199" s="28"/>
      <c r="Z199" s="28"/>
      <c r="AA199" s="28"/>
      <c r="AB199" s="83"/>
      <c r="AC199" s="28"/>
      <c r="AD199" s="108"/>
    </row>
    <row r="200" spans="1:30" ht="15">
      <c r="A200" s="21">
        <v>2251</v>
      </c>
      <c r="B200" s="22" t="s">
        <v>85</v>
      </c>
      <c r="C200" s="38">
        <v>75</v>
      </c>
      <c r="D200" s="38">
        <v>75</v>
      </c>
      <c r="E200" s="39">
        <v>100</v>
      </c>
      <c r="F200" s="39">
        <v>100</v>
      </c>
      <c r="G200" s="39">
        <v>100</v>
      </c>
      <c r="H200" s="39">
        <v>100</v>
      </c>
      <c r="I200" s="39">
        <v>100</v>
      </c>
      <c r="J200" s="39">
        <v>100</v>
      </c>
      <c r="K200" s="16"/>
      <c r="L200" s="92">
        <v>19953</v>
      </c>
      <c r="M200" s="92">
        <v>9976</v>
      </c>
      <c r="N200" s="92">
        <f>SUM(L200:M200)</f>
        <v>29929</v>
      </c>
      <c r="O200" s="26">
        <v>7291</v>
      </c>
      <c r="P200" s="26">
        <v>21871</v>
      </c>
      <c r="Q200" s="92">
        <v>29162</v>
      </c>
      <c r="R200" s="92">
        <v>33479</v>
      </c>
      <c r="S200" s="92">
        <v>31118</v>
      </c>
      <c r="T200" s="92">
        <v>31649</v>
      </c>
      <c r="U200" s="16"/>
      <c r="V200" s="28">
        <f aca="true" t="shared" si="79" ref="V200:W204">L200*D200</f>
        <v>1496475</v>
      </c>
      <c r="W200" s="28">
        <f t="shared" si="79"/>
        <v>997600</v>
      </c>
      <c r="X200" s="28">
        <f>V200+W200</f>
        <v>2494075</v>
      </c>
      <c r="Y200" s="28">
        <f aca="true" t="shared" si="80" ref="Y200:Z204">F200*O200</f>
        <v>729100</v>
      </c>
      <c r="Z200" s="28">
        <f t="shared" si="80"/>
        <v>2187100</v>
      </c>
      <c r="AA200" s="28">
        <f>SUM(Y200:Z200)</f>
        <v>2916200</v>
      </c>
      <c r="AB200" s="83">
        <f aca="true" t="shared" si="81" ref="AB200:AD204">H200*R200</f>
        <v>3347900</v>
      </c>
      <c r="AC200" s="83">
        <f t="shared" si="81"/>
        <v>3111800</v>
      </c>
      <c r="AD200" s="108">
        <f t="shared" si="81"/>
        <v>3164900</v>
      </c>
    </row>
    <row r="201" spans="1:30" ht="15">
      <c r="A201" s="21">
        <v>2252</v>
      </c>
      <c r="B201" s="22" t="s">
        <v>86</v>
      </c>
      <c r="C201" s="38">
        <v>280</v>
      </c>
      <c r="D201" s="38">
        <v>285</v>
      </c>
      <c r="E201" s="39">
        <v>300</v>
      </c>
      <c r="F201" s="39">
        <v>300</v>
      </c>
      <c r="G201" s="39">
        <v>300</v>
      </c>
      <c r="H201" s="39">
        <v>300</v>
      </c>
      <c r="I201" s="39">
        <v>300</v>
      </c>
      <c r="J201" s="39">
        <v>300</v>
      </c>
      <c r="K201" s="16"/>
      <c r="L201" s="92">
        <v>11028</v>
      </c>
      <c r="M201" s="92">
        <v>5514</v>
      </c>
      <c r="N201" s="92">
        <f>SUM(L201:M201)</f>
        <v>16542</v>
      </c>
      <c r="O201" s="26">
        <v>4030</v>
      </c>
      <c r="P201" s="26">
        <v>12088</v>
      </c>
      <c r="Q201" s="92">
        <v>16118</v>
      </c>
      <c r="R201" s="92">
        <v>18503</v>
      </c>
      <c r="S201" s="92">
        <v>17199</v>
      </c>
      <c r="T201" s="92">
        <v>17492</v>
      </c>
      <c r="U201" s="16"/>
      <c r="V201" s="28">
        <f t="shared" si="79"/>
        <v>3142980</v>
      </c>
      <c r="W201" s="28">
        <f t="shared" si="79"/>
        <v>1654200</v>
      </c>
      <c r="X201" s="28">
        <f>V201+W201</f>
        <v>4797180</v>
      </c>
      <c r="Y201" s="28">
        <f t="shared" si="80"/>
        <v>1209000</v>
      </c>
      <c r="Z201" s="28">
        <f t="shared" si="80"/>
        <v>3626400</v>
      </c>
      <c r="AA201" s="28">
        <f>SUM(Y201:Z201)</f>
        <v>4835400</v>
      </c>
      <c r="AB201" s="83">
        <f t="shared" si="81"/>
        <v>5550900</v>
      </c>
      <c r="AC201" s="83">
        <f t="shared" si="81"/>
        <v>5159700</v>
      </c>
      <c r="AD201" s="108">
        <f t="shared" si="81"/>
        <v>5247600</v>
      </c>
    </row>
    <row r="202" spans="1:30" ht="15">
      <c r="A202" s="21">
        <v>2253</v>
      </c>
      <c r="B202" s="22" t="s">
        <v>87</v>
      </c>
      <c r="C202" s="38">
        <v>635</v>
      </c>
      <c r="D202" s="38">
        <v>650</v>
      </c>
      <c r="E202" s="39">
        <v>700</v>
      </c>
      <c r="F202" s="39">
        <v>700</v>
      </c>
      <c r="G202" s="39">
        <v>700</v>
      </c>
      <c r="H202" s="39">
        <v>700</v>
      </c>
      <c r="I202" s="39">
        <v>700</v>
      </c>
      <c r="J202" s="39">
        <v>700</v>
      </c>
      <c r="K202" s="16"/>
      <c r="L202" s="92">
        <v>17006</v>
      </c>
      <c r="M202" s="92">
        <v>8503</v>
      </c>
      <c r="N202" s="92">
        <f>SUM(L202:M202)</f>
        <v>25509</v>
      </c>
      <c r="O202" s="26">
        <v>6214</v>
      </c>
      <c r="P202" s="26">
        <v>18641</v>
      </c>
      <c r="Q202" s="92">
        <v>24855</v>
      </c>
      <c r="R202" s="92">
        <v>28534</v>
      </c>
      <c r="S202" s="92">
        <v>26522</v>
      </c>
      <c r="T202" s="92">
        <v>26975</v>
      </c>
      <c r="U202" s="16"/>
      <c r="V202" s="28">
        <f t="shared" si="79"/>
        <v>11053900</v>
      </c>
      <c r="W202" s="28">
        <f t="shared" si="79"/>
        <v>5952100</v>
      </c>
      <c r="X202" s="28">
        <f>V202+W202</f>
        <v>17006000</v>
      </c>
      <c r="Y202" s="28">
        <f t="shared" si="80"/>
        <v>4349800</v>
      </c>
      <c r="Z202" s="28">
        <f t="shared" si="80"/>
        <v>13048700</v>
      </c>
      <c r="AA202" s="28">
        <f>SUM(Y202:Z202)</f>
        <v>17398500</v>
      </c>
      <c r="AB202" s="83">
        <f t="shared" si="81"/>
        <v>19973800</v>
      </c>
      <c r="AC202" s="83">
        <f t="shared" si="81"/>
        <v>18565400</v>
      </c>
      <c r="AD202" s="108">
        <f t="shared" si="81"/>
        <v>18882500</v>
      </c>
    </row>
    <row r="203" spans="1:30" ht="15">
      <c r="A203" s="21">
        <v>2254</v>
      </c>
      <c r="B203" s="22" t="s">
        <v>88</v>
      </c>
      <c r="C203" s="38">
        <v>990</v>
      </c>
      <c r="D203" s="38">
        <v>1015</v>
      </c>
      <c r="E203" s="39">
        <v>1100</v>
      </c>
      <c r="F203" s="39">
        <v>1100</v>
      </c>
      <c r="G203" s="39">
        <v>1100</v>
      </c>
      <c r="H203" s="39">
        <v>1100</v>
      </c>
      <c r="I203" s="39">
        <v>1100</v>
      </c>
      <c r="J203" s="39">
        <v>1100</v>
      </c>
      <c r="K203" s="16"/>
      <c r="L203" s="92">
        <v>1247</v>
      </c>
      <c r="M203" s="92">
        <v>624</v>
      </c>
      <c r="N203" s="92">
        <f>SUM(L203:M203)</f>
        <v>1871</v>
      </c>
      <c r="O203" s="26">
        <v>456</v>
      </c>
      <c r="P203" s="26">
        <v>1367</v>
      </c>
      <c r="Q203" s="92">
        <v>1823</v>
      </c>
      <c r="R203" s="92">
        <v>2093</v>
      </c>
      <c r="S203" s="92">
        <v>1945</v>
      </c>
      <c r="T203" s="92">
        <v>1978</v>
      </c>
      <c r="U203" s="16"/>
      <c r="V203" s="28">
        <f t="shared" si="79"/>
        <v>1265705</v>
      </c>
      <c r="W203" s="28">
        <f t="shared" si="79"/>
        <v>686400</v>
      </c>
      <c r="X203" s="28">
        <f>V203+W203</f>
        <v>1952105</v>
      </c>
      <c r="Y203" s="28">
        <f t="shared" si="80"/>
        <v>501600</v>
      </c>
      <c r="Z203" s="28">
        <f t="shared" si="80"/>
        <v>1503700</v>
      </c>
      <c r="AA203" s="28">
        <f>SUM(Y203:Z203)</f>
        <v>2005300</v>
      </c>
      <c r="AB203" s="83">
        <f t="shared" si="81"/>
        <v>2302300</v>
      </c>
      <c r="AC203" s="83">
        <f t="shared" si="81"/>
        <v>2139500</v>
      </c>
      <c r="AD203" s="108">
        <f t="shared" si="81"/>
        <v>2175800</v>
      </c>
    </row>
    <row r="204" spans="1:30" ht="15">
      <c r="A204" s="21">
        <v>2255</v>
      </c>
      <c r="B204" s="22" t="s">
        <v>89</v>
      </c>
      <c r="C204" s="38">
        <v>1345</v>
      </c>
      <c r="D204" s="38">
        <v>1380</v>
      </c>
      <c r="E204" s="39">
        <v>1500</v>
      </c>
      <c r="F204" s="39">
        <v>1500</v>
      </c>
      <c r="G204" s="39">
        <v>1500</v>
      </c>
      <c r="H204" s="39">
        <v>1500</v>
      </c>
      <c r="I204" s="39">
        <v>1500</v>
      </c>
      <c r="J204" s="39">
        <v>1500</v>
      </c>
      <c r="K204" s="16"/>
      <c r="L204" s="92">
        <v>1902</v>
      </c>
      <c r="M204" s="92">
        <v>951</v>
      </c>
      <c r="N204" s="92">
        <f>SUM(L204:M204)</f>
        <v>2853</v>
      </c>
      <c r="O204" s="26">
        <v>695</v>
      </c>
      <c r="P204" s="26">
        <v>2085</v>
      </c>
      <c r="Q204" s="92">
        <v>2780</v>
      </c>
      <c r="R204" s="92">
        <v>3192</v>
      </c>
      <c r="S204" s="92">
        <v>2967</v>
      </c>
      <c r="T204" s="92">
        <v>3017</v>
      </c>
      <c r="U204" s="16"/>
      <c r="V204" s="28">
        <f t="shared" si="79"/>
        <v>2624760</v>
      </c>
      <c r="W204" s="28">
        <f t="shared" si="79"/>
        <v>1426500</v>
      </c>
      <c r="X204" s="28">
        <f>V204+W204</f>
        <v>4051260</v>
      </c>
      <c r="Y204" s="28">
        <f t="shared" si="80"/>
        <v>1042500</v>
      </c>
      <c r="Z204" s="28">
        <f t="shared" si="80"/>
        <v>3127500</v>
      </c>
      <c r="AA204" s="28">
        <f>SUM(Y204:Z204)</f>
        <v>4170000</v>
      </c>
      <c r="AB204" s="83">
        <f t="shared" si="81"/>
        <v>4788000</v>
      </c>
      <c r="AC204" s="83">
        <f t="shared" si="81"/>
        <v>4450500</v>
      </c>
      <c r="AD204" s="108">
        <f t="shared" si="81"/>
        <v>4525500</v>
      </c>
    </row>
    <row r="205" spans="1:30" ht="15">
      <c r="A205" s="60" t="s">
        <v>90</v>
      </c>
      <c r="B205" s="35"/>
      <c r="C205" s="38"/>
      <c r="D205" s="38"/>
      <c r="E205" s="39"/>
      <c r="F205" s="39"/>
      <c r="G205" s="39"/>
      <c r="H205" s="39"/>
      <c r="I205" s="39"/>
      <c r="J205" s="39"/>
      <c r="K205" s="16"/>
      <c r="L205" s="92"/>
      <c r="M205" s="92"/>
      <c r="N205" s="92"/>
      <c r="O205" s="26"/>
      <c r="P205" s="26"/>
      <c r="Q205" s="92"/>
      <c r="R205" s="92"/>
      <c r="S205" s="92"/>
      <c r="T205" s="92"/>
      <c r="U205" s="16"/>
      <c r="V205" s="37">
        <f aca="true" t="shared" si="82" ref="V205:AD205">SUM(V200:V204)</f>
        <v>19583820</v>
      </c>
      <c r="W205" s="37">
        <f t="shared" si="82"/>
        <v>10716800</v>
      </c>
      <c r="X205" s="37">
        <f t="shared" si="82"/>
        <v>30300620</v>
      </c>
      <c r="Y205" s="37">
        <f t="shared" si="82"/>
        <v>7832000</v>
      </c>
      <c r="Z205" s="37">
        <f t="shared" si="82"/>
        <v>23493400</v>
      </c>
      <c r="AA205" s="37">
        <f t="shared" si="82"/>
        <v>31325400</v>
      </c>
      <c r="AB205" s="37">
        <f t="shared" si="82"/>
        <v>35962900</v>
      </c>
      <c r="AC205" s="37">
        <f t="shared" si="82"/>
        <v>33426900</v>
      </c>
      <c r="AD205" s="108">
        <f t="shared" si="82"/>
        <v>33996300</v>
      </c>
    </row>
    <row r="206" spans="1:30" ht="15">
      <c r="A206" s="60"/>
      <c r="B206" s="35"/>
      <c r="C206" s="38"/>
      <c r="D206" s="38"/>
      <c r="E206" s="39"/>
      <c r="F206" s="39"/>
      <c r="G206" s="39"/>
      <c r="H206" s="39"/>
      <c r="I206" s="39"/>
      <c r="J206" s="39"/>
      <c r="K206" s="16"/>
      <c r="L206" s="92"/>
      <c r="M206" s="92"/>
      <c r="N206" s="92"/>
      <c r="O206" s="26"/>
      <c r="P206" s="26"/>
      <c r="Q206" s="92"/>
      <c r="R206" s="92"/>
      <c r="S206" s="92"/>
      <c r="T206" s="92"/>
      <c r="U206" s="16"/>
      <c r="V206" s="28"/>
      <c r="W206" s="28"/>
      <c r="X206" s="28"/>
      <c r="Y206" s="28"/>
      <c r="Z206" s="28"/>
      <c r="AA206" s="28"/>
      <c r="AB206" s="83"/>
      <c r="AC206" s="28"/>
      <c r="AD206" s="108"/>
    </row>
    <row r="207" spans="1:30" ht="15">
      <c r="A207" s="60" t="s">
        <v>91</v>
      </c>
      <c r="B207" s="35"/>
      <c r="C207" s="38"/>
      <c r="D207" s="38"/>
      <c r="E207" s="39"/>
      <c r="F207" s="39"/>
      <c r="G207" s="39"/>
      <c r="H207" s="39"/>
      <c r="I207" s="39"/>
      <c r="J207" s="39"/>
      <c r="K207" s="16"/>
      <c r="L207" s="92"/>
      <c r="M207" s="92"/>
      <c r="N207" s="92"/>
      <c r="O207" s="26"/>
      <c r="P207" s="26"/>
      <c r="Q207" s="92"/>
      <c r="R207" s="92"/>
      <c r="S207" s="92"/>
      <c r="T207" s="92"/>
      <c r="U207" s="16"/>
      <c r="V207" s="28"/>
      <c r="W207" s="28"/>
      <c r="X207" s="28"/>
      <c r="Y207" s="28"/>
      <c r="Z207" s="28"/>
      <c r="AA207" s="28"/>
      <c r="AB207" s="83"/>
      <c r="AC207" s="28"/>
      <c r="AD207" s="108"/>
    </row>
    <row r="208" spans="1:30" ht="15">
      <c r="A208" s="21">
        <v>3251</v>
      </c>
      <c r="B208" s="22" t="s">
        <v>85</v>
      </c>
      <c r="C208" s="38"/>
      <c r="D208" s="38"/>
      <c r="E208" s="39">
        <v>50</v>
      </c>
      <c r="F208" s="39">
        <v>50</v>
      </c>
      <c r="G208" s="39">
        <v>50</v>
      </c>
      <c r="H208" s="39">
        <v>50</v>
      </c>
      <c r="I208" s="39">
        <v>50</v>
      </c>
      <c r="J208" s="39">
        <v>50</v>
      </c>
      <c r="K208" s="16"/>
      <c r="L208" s="92"/>
      <c r="M208" s="92">
        <v>13446</v>
      </c>
      <c r="N208" s="92">
        <f>SUM(L208:M208)</f>
        <v>13446</v>
      </c>
      <c r="O208" s="26">
        <v>3276</v>
      </c>
      <c r="P208" s="26">
        <v>9826</v>
      </c>
      <c r="Q208" s="92">
        <v>13102</v>
      </c>
      <c r="R208" s="92">
        <v>15041</v>
      </c>
      <c r="S208" s="92">
        <v>13981</v>
      </c>
      <c r="T208" s="92">
        <v>14219</v>
      </c>
      <c r="U208" s="16"/>
      <c r="V208" s="28">
        <f aca="true" t="shared" si="83" ref="V208:W212">L208*D208</f>
        <v>0</v>
      </c>
      <c r="W208" s="28">
        <f t="shared" si="83"/>
        <v>672300</v>
      </c>
      <c r="X208" s="28">
        <f>V208+W208</f>
        <v>672300</v>
      </c>
      <c r="Y208" s="28">
        <f aca="true" t="shared" si="84" ref="Y208:Z212">F208*O208</f>
        <v>163800</v>
      </c>
      <c r="Z208" s="28">
        <f t="shared" si="84"/>
        <v>491300</v>
      </c>
      <c r="AA208" s="28">
        <f>SUM(Y208:Z208)</f>
        <v>655100</v>
      </c>
      <c r="AB208" s="83">
        <f aca="true" t="shared" si="85" ref="AB208:AD212">H208*R208</f>
        <v>752050</v>
      </c>
      <c r="AC208" s="83">
        <f t="shared" si="85"/>
        <v>699050</v>
      </c>
      <c r="AD208" s="108">
        <f t="shared" si="85"/>
        <v>710950</v>
      </c>
    </row>
    <row r="209" spans="1:30" ht="15">
      <c r="A209" s="21">
        <v>3252</v>
      </c>
      <c r="B209" s="22" t="s">
        <v>86</v>
      </c>
      <c r="C209" s="38"/>
      <c r="D209" s="38"/>
      <c r="E209" s="39">
        <v>150</v>
      </c>
      <c r="F209" s="39">
        <v>150</v>
      </c>
      <c r="G209" s="39">
        <v>150</v>
      </c>
      <c r="H209" s="39">
        <v>150</v>
      </c>
      <c r="I209" s="39">
        <v>150</v>
      </c>
      <c r="J209" s="39">
        <v>150</v>
      </c>
      <c r="K209" s="16"/>
      <c r="L209" s="92"/>
      <c r="M209" s="92">
        <v>7432</v>
      </c>
      <c r="N209" s="92">
        <f>SUM(L209:M209)</f>
        <v>7432</v>
      </c>
      <c r="O209" s="26">
        <v>1810</v>
      </c>
      <c r="P209" s="26">
        <v>5431</v>
      </c>
      <c r="Q209" s="92">
        <v>7241</v>
      </c>
      <c r="R209" s="92">
        <v>8313</v>
      </c>
      <c r="S209" s="92">
        <v>7727</v>
      </c>
      <c r="T209" s="92">
        <v>7859</v>
      </c>
      <c r="U209" s="16"/>
      <c r="V209" s="28">
        <f t="shared" si="83"/>
        <v>0</v>
      </c>
      <c r="W209" s="28">
        <f t="shared" si="83"/>
        <v>1114800</v>
      </c>
      <c r="X209" s="28">
        <f>V209+W209</f>
        <v>1114800</v>
      </c>
      <c r="Y209" s="28">
        <f t="shared" si="84"/>
        <v>271500</v>
      </c>
      <c r="Z209" s="28">
        <f t="shared" si="84"/>
        <v>814650</v>
      </c>
      <c r="AA209" s="28">
        <f>SUM(Y209:Z209)</f>
        <v>1086150</v>
      </c>
      <c r="AB209" s="83">
        <f t="shared" si="85"/>
        <v>1246950</v>
      </c>
      <c r="AC209" s="83">
        <f t="shared" si="85"/>
        <v>1159050</v>
      </c>
      <c r="AD209" s="108">
        <f t="shared" si="85"/>
        <v>1178850</v>
      </c>
    </row>
    <row r="210" spans="1:30" ht="15">
      <c r="A210" s="21">
        <v>3253</v>
      </c>
      <c r="B210" s="22" t="s">
        <v>87</v>
      </c>
      <c r="C210" s="38"/>
      <c r="D210" s="38"/>
      <c r="E210" s="39">
        <v>350</v>
      </c>
      <c r="F210" s="39">
        <v>350</v>
      </c>
      <c r="G210" s="39">
        <v>350</v>
      </c>
      <c r="H210" s="39">
        <v>350</v>
      </c>
      <c r="I210" s="39">
        <v>350</v>
      </c>
      <c r="J210" s="39">
        <v>350</v>
      </c>
      <c r="K210" s="16"/>
      <c r="L210" s="92"/>
      <c r="M210" s="92">
        <v>11460</v>
      </c>
      <c r="N210" s="92">
        <f>SUM(L210:M210)</f>
        <v>11460</v>
      </c>
      <c r="O210" s="26">
        <v>2792</v>
      </c>
      <c r="P210" s="26">
        <v>8375</v>
      </c>
      <c r="Q210" s="92">
        <v>11167</v>
      </c>
      <c r="R210" s="92">
        <v>12820</v>
      </c>
      <c r="S210" s="92">
        <v>11916</v>
      </c>
      <c r="T210" s="92">
        <v>12119</v>
      </c>
      <c r="U210" s="16"/>
      <c r="V210" s="28">
        <f t="shared" si="83"/>
        <v>0</v>
      </c>
      <c r="W210" s="28">
        <f t="shared" si="83"/>
        <v>4011000</v>
      </c>
      <c r="X210" s="28">
        <f>V210+W210</f>
        <v>4011000</v>
      </c>
      <c r="Y210" s="28">
        <f t="shared" si="84"/>
        <v>977200</v>
      </c>
      <c r="Z210" s="28">
        <f t="shared" si="84"/>
        <v>2931250</v>
      </c>
      <c r="AA210" s="28">
        <f>SUM(Y210:Z210)</f>
        <v>3908450</v>
      </c>
      <c r="AB210" s="83">
        <f t="shared" si="85"/>
        <v>4487000</v>
      </c>
      <c r="AC210" s="83">
        <f t="shared" si="85"/>
        <v>4170600</v>
      </c>
      <c r="AD210" s="108">
        <f t="shared" si="85"/>
        <v>4241650</v>
      </c>
    </row>
    <row r="211" spans="1:30" ht="15">
      <c r="A211" s="21">
        <v>3254</v>
      </c>
      <c r="B211" s="22" t="s">
        <v>88</v>
      </c>
      <c r="C211" s="38"/>
      <c r="D211" s="38"/>
      <c r="E211" s="39">
        <v>550</v>
      </c>
      <c r="F211" s="39">
        <v>550</v>
      </c>
      <c r="G211" s="39">
        <v>550</v>
      </c>
      <c r="H211" s="39">
        <v>550</v>
      </c>
      <c r="I211" s="39">
        <v>550</v>
      </c>
      <c r="J211" s="39">
        <v>550</v>
      </c>
      <c r="K211" s="16"/>
      <c r="L211" s="92"/>
      <c r="M211" s="92">
        <v>841</v>
      </c>
      <c r="N211" s="92">
        <f>SUM(L211:M211)</f>
        <v>841</v>
      </c>
      <c r="O211" s="26">
        <v>205</v>
      </c>
      <c r="P211" s="26">
        <v>614</v>
      </c>
      <c r="Q211" s="92">
        <v>819</v>
      </c>
      <c r="R211" s="92">
        <v>940</v>
      </c>
      <c r="S211" s="92">
        <v>874</v>
      </c>
      <c r="T211" s="92">
        <v>889</v>
      </c>
      <c r="U211" s="16"/>
      <c r="V211" s="28">
        <f t="shared" si="83"/>
        <v>0</v>
      </c>
      <c r="W211" s="28">
        <f t="shared" si="83"/>
        <v>462550</v>
      </c>
      <c r="X211" s="28">
        <f>V211+W211</f>
        <v>462550</v>
      </c>
      <c r="Y211" s="28">
        <f t="shared" si="84"/>
        <v>112750</v>
      </c>
      <c r="Z211" s="28">
        <f t="shared" si="84"/>
        <v>337700</v>
      </c>
      <c r="AA211" s="28">
        <f>SUM(Y211:Z211)</f>
        <v>450450</v>
      </c>
      <c r="AB211" s="83">
        <f t="shared" si="85"/>
        <v>517000</v>
      </c>
      <c r="AC211" s="83">
        <f t="shared" si="85"/>
        <v>480700</v>
      </c>
      <c r="AD211" s="108">
        <f t="shared" si="85"/>
        <v>488950</v>
      </c>
    </row>
    <row r="212" spans="1:30" ht="15">
      <c r="A212" s="21">
        <v>3255</v>
      </c>
      <c r="B212" s="22" t="s">
        <v>89</v>
      </c>
      <c r="C212" s="38"/>
      <c r="D212" s="38"/>
      <c r="E212" s="39">
        <v>750</v>
      </c>
      <c r="F212" s="39">
        <v>750</v>
      </c>
      <c r="G212" s="39">
        <v>750</v>
      </c>
      <c r="H212" s="39">
        <v>750</v>
      </c>
      <c r="I212" s="39">
        <v>750</v>
      </c>
      <c r="J212" s="39">
        <v>750</v>
      </c>
      <c r="K212" s="16"/>
      <c r="L212" s="92"/>
      <c r="M212" s="92">
        <v>1282</v>
      </c>
      <c r="N212" s="92">
        <f>SUM(L212:M212)</f>
        <v>1282</v>
      </c>
      <c r="O212" s="26">
        <v>312</v>
      </c>
      <c r="P212" s="26">
        <v>937</v>
      </c>
      <c r="Q212" s="92">
        <v>1249</v>
      </c>
      <c r="R212" s="92">
        <v>1434</v>
      </c>
      <c r="S212" s="92">
        <v>1333</v>
      </c>
      <c r="T212" s="92">
        <v>1356</v>
      </c>
      <c r="U212" s="16"/>
      <c r="V212" s="28">
        <f t="shared" si="83"/>
        <v>0</v>
      </c>
      <c r="W212" s="28">
        <f t="shared" si="83"/>
        <v>961500</v>
      </c>
      <c r="X212" s="28">
        <f>V212+W212</f>
        <v>961500</v>
      </c>
      <c r="Y212" s="28">
        <f t="shared" si="84"/>
        <v>234000</v>
      </c>
      <c r="Z212" s="28">
        <f t="shared" si="84"/>
        <v>702750</v>
      </c>
      <c r="AA212" s="28">
        <f>SUM(Y212:Z212)</f>
        <v>936750</v>
      </c>
      <c r="AB212" s="83">
        <f t="shared" si="85"/>
        <v>1075500</v>
      </c>
      <c r="AC212" s="83">
        <f t="shared" si="85"/>
        <v>999750</v>
      </c>
      <c r="AD212" s="108">
        <f t="shared" si="85"/>
        <v>1017000</v>
      </c>
    </row>
    <row r="213" spans="1:30" ht="15">
      <c r="A213" s="60" t="s">
        <v>91</v>
      </c>
      <c r="B213" s="35"/>
      <c r="C213" s="38"/>
      <c r="D213" s="38"/>
      <c r="E213" s="38"/>
      <c r="F213" s="38"/>
      <c r="G213" s="38"/>
      <c r="H213" s="38"/>
      <c r="I213" s="38"/>
      <c r="J213" s="38"/>
      <c r="K213" s="16"/>
      <c r="L213" s="25"/>
      <c r="M213" s="25"/>
      <c r="N213" s="25"/>
      <c r="O213" s="26"/>
      <c r="P213" s="26"/>
      <c r="Q213" s="43"/>
      <c r="R213" s="27"/>
      <c r="S213" s="27"/>
      <c r="T213" s="27"/>
      <c r="U213" s="16"/>
      <c r="V213" s="28">
        <f aca="true" t="shared" si="86" ref="V213:AD213">SUM(V208:V212)</f>
        <v>0</v>
      </c>
      <c r="W213" s="28">
        <f t="shared" si="86"/>
        <v>7222150</v>
      </c>
      <c r="X213" s="28">
        <f t="shared" si="86"/>
        <v>7222150</v>
      </c>
      <c r="Y213" s="28">
        <f t="shared" si="86"/>
        <v>1759250</v>
      </c>
      <c r="Z213" s="28">
        <f t="shared" si="86"/>
        <v>5277650</v>
      </c>
      <c r="AA213" s="28">
        <f t="shared" si="86"/>
        <v>7036900</v>
      </c>
      <c r="AB213" s="28">
        <f t="shared" si="86"/>
        <v>8078500</v>
      </c>
      <c r="AC213" s="28">
        <f t="shared" si="86"/>
        <v>7509150</v>
      </c>
      <c r="AD213" s="108">
        <f t="shared" si="86"/>
        <v>7637400</v>
      </c>
    </row>
    <row r="214" spans="1:30" ht="15.75" thickBot="1">
      <c r="A214" s="203" t="s">
        <v>92</v>
      </c>
      <c r="B214" s="180"/>
      <c r="C214" s="204"/>
      <c r="D214" s="204"/>
      <c r="E214" s="204"/>
      <c r="F214" s="204"/>
      <c r="G214" s="204"/>
      <c r="H214" s="204"/>
      <c r="I214" s="204"/>
      <c r="J214" s="204"/>
      <c r="K214" s="119"/>
      <c r="L214" s="41"/>
      <c r="M214" s="41"/>
      <c r="N214" s="41"/>
      <c r="O214" s="42"/>
      <c r="P214" s="42"/>
      <c r="Q214" s="205"/>
      <c r="R214" s="183"/>
      <c r="S214" s="183"/>
      <c r="T214" s="183"/>
      <c r="U214" s="119"/>
      <c r="V214" s="71">
        <f aca="true" t="shared" si="87" ref="V214:AD214">SUM(V213,V205,V197)</f>
        <v>110683360</v>
      </c>
      <c r="W214" s="71">
        <f t="shared" si="87"/>
        <v>68381750</v>
      </c>
      <c r="X214" s="71">
        <f t="shared" si="87"/>
        <v>179065110</v>
      </c>
      <c r="Y214" s="71">
        <f t="shared" si="87"/>
        <v>46451650</v>
      </c>
      <c r="Z214" s="71">
        <f t="shared" si="87"/>
        <v>139358650</v>
      </c>
      <c r="AA214" s="71">
        <f t="shared" si="87"/>
        <v>185810300</v>
      </c>
      <c r="AB214" s="71">
        <f t="shared" si="87"/>
        <v>213317600</v>
      </c>
      <c r="AC214" s="71">
        <f t="shared" si="87"/>
        <v>198275450</v>
      </c>
      <c r="AD214" s="184">
        <f t="shared" si="87"/>
        <v>201658700</v>
      </c>
    </row>
    <row r="215" spans="1:30" ht="15">
      <c r="A215" s="206"/>
      <c r="B215" s="186"/>
      <c r="C215" s="200"/>
      <c r="D215" s="200"/>
      <c r="E215" s="200"/>
      <c r="F215" s="200"/>
      <c r="G215" s="200"/>
      <c r="H215" s="200"/>
      <c r="I215" s="200"/>
      <c r="J215" s="200"/>
      <c r="K215" s="175"/>
      <c r="L215" s="188"/>
      <c r="M215" s="188"/>
      <c r="N215" s="188"/>
      <c r="O215" s="189"/>
      <c r="P215" s="189"/>
      <c r="Q215" s="190"/>
      <c r="R215" s="191"/>
      <c r="S215" s="191"/>
      <c r="T215" s="191"/>
      <c r="U215" s="175"/>
      <c r="V215" s="192"/>
      <c r="W215" s="192"/>
      <c r="X215" s="192"/>
      <c r="Y215" s="192"/>
      <c r="Z215" s="192"/>
      <c r="AA215" s="192"/>
      <c r="AB215" s="193"/>
      <c r="AC215" s="192"/>
      <c r="AD215" s="194"/>
    </row>
    <row r="216" spans="1:30" ht="15">
      <c r="A216" s="60" t="s">
        <v>222</v>
      </c>
      <c r="B216" s="35"/>
      <c r="C216" s="38"/>
      <c r="D216" s="38"/>
      <c r="E216" s="38"/>
      <c r="F216" s="38"/>
      <c r="G216" s="38"/>
      <c r="H216" s="38"/>
      <c r="I216" s="38"/>
      <c r="J216" s="38"/>
      <c r="K216" s="16"/>
      <c r="L216" s="25"/>
      <c r="M216" s="25"/>
      <c r="N216" s="25"/>
      <c r="O216" s="26"/>
      <c r="P216" s="26"/>
      <c r="Q216" s="43"/>
      <c r="R216" s="27"/>
      <c r="S216" s="27"/>
      <c r="T216" s="27"/>
      <c r="U216" s="16"/>
      <c r="V216" s="28"/>
      <c r="W216" s="28"/>
      <c r="X216" s="28"/>
      <c r="Y216" s="28"/>
      <c r="Z216" s="28"/>
      <c r="AA216" s="28"/>
      <c r="AB216" s="83"/>
      <c r="AC216" s="28"/>
      <c r="AD216" s="108"/>
    </row>
    <row r="217" spans="1:30" ht="15">
      <c r="A217" s="21">
        <v>1401</v>
      </c>
      <c r="B217" s="22" t="s">
        <v>93</v>
      </c>
      <c r="C217" s="23">
        <v>620</v>
      </c>
      <c r="D217" s="23">
        <v>630</v>
      </c>
      <c r="E217" s="24">
        <v>1000</v>
      </c>
      <c r="F217" s="24">
        <v>1000</v>
      </c>
      <c r="G217" s="24">
        <v>1000</v>
      </c>
      <c r="H217" s="24">
        <v>1000</v>
      </c>
      <c r="I217" s="24">
        <v>1000</v>
      </c>
      <c r="J217" s="24">
        <v>1000</v>
      </c>
      <c r="K217" s="16"/>
      <c r="L217" s="152">
        <v>23330</v>
      </c>
      <c r="M217" s="152">
        <v>7777</v>
      </c>
      <c r="N217" s="152">
        <f>SUM(L217:M217)</f>
        <v>31107</v>
      </c>
      <c r="O217" s="153">
        <v>8372</v>
      </c>
      <c r="P217" s="153">
        <v>25116</v>
      </c>
      <c r="Q217" s="152">
        <v>33488</v>
      </c>
      <c r="R217" s="152">
        <v>34957</v>
      </c>
      <c r="S217" s="152">
        <v>33944</v>
      </c>
      <c r="T217" s="152">
        <v>35082</v>
      </c>
      <c r="U217" s="16"/>
      <c r="V217" s="28">
        <f aca="true" t="shared" si="88" ref="V217:V239">L217*D217</f>
        <v>14697900</v>
      </c>
      <c r="W217" s="28">
        <f aca="true" t="shared" si="89" ref="W217:W239">M217*E217</f>
        <v>7777000</v>
      </c>
      <c r="X217" s="28">
        <f aca="true" t="shared" si="90" ref="X217:X232">V217+W217</f>
        <v>22474900</v>
      </c>
      <c r="Y217" s="28">
        <f aca="true" t="shared" si="91" ref="Y217:Z222">F217*O217</f>
        <v>8372000</v>
      </c>
      <c r="Z217" s="28">
        <f t="shared" si="91"/>
        <v>25116000</v>
      </c>
      <c r="AA217" s="28">
        <f aca="true" t="shared" si="92" ref="AA217:AA222">SUM(Y217:Z217)</f>
        <v>33488000</v>
      </c>
      <c r="AB217" s="83">
        <f aca="true" t="shared" si="93" ref="AB217:AB239">H217*R217</f>
        <v>34957000</v>
      </c>
      <c r="AC217" s="83">
        <f aca="true" t="shared" si="94" ref="AC217:AC239">I217*S217</f>
        <v>33944000</v>
      </c>
      <c r="AD217" s="108">
        <f aca="true" t="shared" si="95" ref="AD217:AD239">J217*T217</f>
        <v>35082000</v>
      </c>
    </row>
    <row r="218" spans="1:30" ht="15">
      <c r="A218" s="21">
        <v>1402</v>
      </c>
      <c r="B218" s="22" t="s">
        <v>94</v>
      </c>
      <c r="C218" s="23">
        <v>620</v>
      </c>
      <c r="D218" s="23">
        <v>630</v>
      </c>
      <c r="E218" s="24">
        <v>0</v>
      </c>
      <c r="F218" s="24">
        <v>0</v>
      </c>
      <c r="G218" s="24">
        <v>0</v>
      </c>
      <c r="H218" s="24">
        <v>0</v>
      </c>
      <c r="I218" s="24">
        <v>0</v>
      </c>
      <c r="J218" s="24">
        <v>0</v>
      </c>
      <c r="K218" s="16"/>
      <c r="L218" s="152">
        <v>13803</v>
      </c>
      <c r="M218" s="152">
        <v>4601</v>
      </c>
      <c r="N218" s="152">
        <f>SUM(L218:M218)</f>
        <v>18404</v>
      </c>
      <c r="O218" s="153">
        <v>4953</v>
      </c>
      <c r="P218" s="153">
        <v>14860</v>
      </c>
      <c r="Q218" s="152">
        <v>19813</v>
      </c>
      <c r="R218" s="152">
        <v>20682</v>
      </c>
      <c r="S218" s="152">
        <v>20082</v>
      </c>
      <c r="T218" s="152">
        <v>20756</v>
      </c>
      <c r="U218" s="16"/>
      <c r="V218" s="28">
        <f>L218*D218</f>
        <v>8695890</v>
      </c>
      <c r="W218" s="28">
        <f>M218*E218</f>
        <v>0</v>
      </c>
      <c r="X218" s="28">
        <f t="shared" si="90"/>
        <v>8695890</v>
      </c>
      <c r="Y218" s="28">
        <f>F218*O218</f>
        <v>0</v>
      </c>
      <c r="Z218" s="28">
        <f>G218*P218</f>
        <v>0</v>
      </c>
      <c r="AA218" s="28">
        <f>SUM(Y218:Z218)</f>
        <v>0</v>
      </c>
      <c r="AB218" s="83">
        <f>H218*R218</f>
        <v>0</v>
      </c>
      <c r="AC218" s="83">
        <f>I218*S218</f>
        <v>0</v>
      </c>
      <c r="AD218" s="108">
        <f>J218*T218</f>
        <v>0</v>
      </c>
    </row>
    <row r="219" spans="1:30" ht="15">
      <c r="A219" s="21" t="s">
        <v>210</v>
      </c>
      <c r="B219" s="109" t="s">
        <v>266</v>
      </c>
      <c r="C219" s="23"/>
      <c r="D219" s="23"/>
      <c r="E219" s="24">
        <v>2000</v>
      </c>
      <c r="F219" s="24">
        <v>2000</v>
      </c>
      <c r="G219" s="24">
        <v>2000</v>
      </c>
      <c r="H219" s="24">
        <v>2000</v>
      </c>
      <c r="I219" s="24">
        <v>2000</v>
      </c>
      <c r="J219" s="24">
        <v>2000</v>
      </c>
      <c r="K219" s="16"/>
      <c r="L219" s="152">
        <v>6995</v>
      </c>
      <c r="M219" s="152">
        <v>2332</v>
      </c>
      <c r="N219" s="152">
        <f>SUM(L219:M219)</f>
        <v>9327</v>
      </c>
      <c r="O219" s="153">
        <v>2681</v>
      </c>
      <c r="P219" s="153">
        <v>8043</v>
      </c>
      <c r="Q219" s="152">
        <v>10724</v>
      </c>
      <c r="R219" s="152">
        <v>11604</v>
      </c>
      <c r="S219" s="152">
        <v>11960</v>
      </c>
      <c r="T219" s="152">
        <v>11110</v>
      </c>
      <c r="U219" s="16"/>
      <c r="V219" s="28">
        <f t="shared" si="88"/>
        <v>0</v>
      </c>
      <c r="W219" s="28">
        <f t="shared" si="89"/>
        <v>4664000</v>
      </c>
      <c r="X219" s="28">
        <f t="shared" si="90"/>
        <v>4664000</v>
      </c>
      <c r="Y219" s="28">
        <f t="shared" si="91"/>
        <v>5362000</v>
      </c>
      <c r="Z219" s="28">
        <f t="shared" si="91"/>
        <v>16086000</v>
      </c>
      <c r="AA219" s="28">
        <f t="shared" si="92"/>
        <v>21448000</v>
      </c>
      <c r="AB219" s="83">
        <f t="shared" si="93"/>
        <v>23208000</v>
      </c>
      <c r="AC219" s="83">
        <f t="shared" si="94"/>
        <v>23920000</v>
      </c>
      <c r="AD219" s="108">
        <f t="shared" si="95"/>
        <v>22220000</v>
      </c>
    </row>
    <row r="220" spans="1:30" ht="15">
      <c r="A220" s="21" t="s">
        <v>210</v>
      </c>
      <c r="B220" s="22" t="s">
        <v>267</v>
      </c>
      <c r="C220" s="23"/>
      <c r="D220" s="23"/>
      <c r="E220" s="24">
        <v>2000</v>
      </c>
      <c r="F220" s="24">
        <v>2000</v>
      </c>
      <c r="G220" s="24">
        <v>2000</v>
      </c>
      <c r="H220" s="24">
        <v>2000</v>
      </c>
      <c r="I220" s="24">
        <v>2000</v>
      </c>
      <c r="J220" s="24">
        <v>2000</v>
      </c>
      <c r="K220" s="16"/>
      <c r="L220" s="152">
        <v>0</v>
      </c>
      <c r="M220" s="152">
        <v>486</v>
      </c>
      <c r="N220" s="152">
        <v>486</v>
      </c>
      <c r="O220" s="153">
        <v>158</v>
      </c>
      <c r="P220" s="153">
        <v>474</v>
      </c>
      <c r="Q220" s="152">
        <v>632</v>
      </c>
      <c r="R220" s="152">
        <v>822</v>
      </c>
      <c r="S220" s="152">
        <v>1069</v>
      </c>
      <c r="T220" s="152">
        <v>1069</v>
      </c>
      <c r="U220" s="16"/>
      <c r="V220" s="28">
        <f>L220*D220</f>
        <v>0</v>
      </c>
      <c r="W220" s="28">
        <f>M220*E220</f>
        <v>972000</v>
      </c>
      <c r="X220" s="28">
        <f t="shared" si="90"/>
        <v>972000</v>
      </c>
      <c r="Y220" s="28">
        <f>F220*O220</f>
        <v>316000</v>
      </c>
      <c r="Z220" s="28">
        <f>G220*P220</f>
        <v>948000</v>
      </c>
      <c r="AA220" s="28">
        <f>SUM(Y220:Z220)</f>
        <v>1264000</v>
      </c>
      <c r="AB220" s="83">
        <f>H220*R220</f>
        <v>1644000</v>
      </c>
      <c r="AC220" s="83">
        <f>I220*S220</f>
        <v>2138000</v>
      </c>
      <c r="AD220" s="108">
        <f>J220*T220</f>
        <v>2138000</v>
      </c>
    </row>
    <row r="221" spans="1:30" ht="15">
      <c r="A221" s="21">
        <v>1403</v>
      </c>
      <c r="B221" s="22" t="s">
        <v>95</v>
      </c>
      <c r="C221" s="23">
        <v>1240</v>
      </c>
      <c r="D221" s="23">
        <v>1260</v>
      </c>
      <c r="E221" s="24">
        <v>1300</v>
      </c>
      <c r="F221" s="24">
        <v>1300</v>
      </c>
      <c r="G221" s="24">
        <v>1300</v>
      </c>
      <c r="H221" s="24">
        <v>1300</v>
      </c>
      <c r="I221" s="24">
        <v>1300</v>
      </c>
      <c r="J221" s="24">
        <v>1300</v>
      </c>
      <c r="K221" s="16"/>
      <c r="L221" s="152">
        <v>879</v>
      </c>
      <c r="M221" s="152">
        <v>293</v>
      </c>
      <c r="N221" s="152">
        <f>SUM(L221:M221)</f>
        <v>1172</v>
      </c>
      <c r="O221" s="153">
        <v>316</v>
      </c>
      <c r="P221" s="153">
        <v>946</v>
      </c>
      <c r="Q221" s="152">
        <v>1262</v>
      </c>
      <c r="R221" s="152">
        <v>1317</v>
      </c>
      <c r="S221" s="152">
        <v>1279</v>
      </c>
      <c r="T221" s="152">
        <v>1322</v>
      </c>
      <c r="U221" s="16"/>
      <c r="V221" s="28">
        <f t="shared" si="88"/>
        <v>1107540</v>
      </c>
      <c r="W221" s="28">
        <f t="shared" si="89"/>
        <v>380900</v>
      </c>
      <c r="X221" s="28">
        <f t="shared" si="90"/>
        <v>1488440</v>
      </c>
      <c r="Y221" s="28">
        <f t="shared" si="91"/>
        <v>410800</v>
      </c>
      <c r="Z221" s="28">
        <f t="shared" si="91"/>
        <v>1229800</v>
      </c>
      <c r="AA221" s="28">
        <f t="shared" si="92"/>
        <v>1640600</v>
      </c>
      <c r="AB221" s="83">
        <f t="shared" si="93"/>
        <v>1712100</v>
      </c>
      <c r="AC221" s="83">
        <f t="shared" si="94"/>
        <v>1662700</v>
      </c>
      <c r="AD221" s="108">
        <f t="shared" si="95"/>
        <v>1718600</v>
      </c>
    </row>
    <row r="222" spans="1:30" ht="15">
      <c r="A222" s="21">
        <v>1405</v>
      </c>
      <c r="B222" s="22" t="s">
        <v>96</v>
      </c>
      <c r="C222" s="23">
        <v>400</v>
      </c>
      <c r="D222" s="23">
        <v>400</v>
      </c>
      <c r="E222" s="24">
        <v>400</v>
      </c>
      <c r="F222" s="24">
        <v>400</v>
      </c>
      <c r="G222" s="24">
        <v>400</v>
      </c>
      <c r="H222" s="24">
        <v>400</v>
      </c>
      <c r="I222" s="24">
        <v>400</v>
      </c>
      <c r="J222" s="24">
        <v>400</v>
      </c>
      <c r="K222" s="16"/>
      <c r="L222" s="152">
        <v>75</v>
      </c>
      <c r="M222" s="152">
        <v>75</v>
      </c>
      <c r="N222" s="152">
        <v>150</v>
      </c>
      <c r="O222" s="153">
        <v>41</v>
      </c>
      <c r="P222" s="153">
        <v>124</v>
      </c>
      <c r="Q222" s="152">
        <v>165</v>
      </c>
      <c r="R222" s="152">
        <v>180</v>
      </c>
      <c r="S222" s="152">
        <v>180</v>
      </c>
      <c r="T222" s="152">
        <v>180</v>
      </c>
      <c r="U222" s="16"/>
      <c r="V222" s="28">
        <f t="shared" si="88"/>
        <v>30000</v>
      </c>
      <c r="W222" s="28">
        <f t="shared" si="89"/>
        <v>30000</v>
      </c>
      <c r="X222" s="28">
        <f t="shared" si="90"/>
        <v>60000</v>
      </c>
      <c r="Y222" s="28">
        <f t="shared" si="91"/>
        <v>16400</v>
      </c>
      <c r="Z222" s="28">
        <f t="shared" si="91"/>
        <v>49600</v>
      </c>
      <c r="AA222" s="28">
        <f t="shared" si="92"/>
        <v>66000</v>
      </c>
      <c r="AB222" s="83">
        <f t="shared" si="93"/>
        <v>72000</v>
      </c>
      <c r="AC222" s="83">
        <f t="shared" si="94"/>
        <v>72000</v>
      </c>
      <c r="AD222" s="108">
        <f t="shared" si="95"/>
        <v>72000</v>
      </c>
    </row>
    <row r="223" spans="1:30" ht="15">
      <c r="A223" s="158" t="s">
        <v>210</v>
      </c>
      <c r="B223" s="109" t="s">
        <v>268</v>
      </c>
      <c r="C223" s="156">
        <v>27200</v>
      </c>
      <c r="D223" s="156">
        <v>27200</v>
      </c>
      <c r="E223" s="23">
        <v>0</v>
      </c>
      <c r="F223" s="23">
        <v>0</v>
      </c>
      <c r="G223" s="23">
        <v>0</v>
      </c>
      <c r="H223" s="23">
        <v>0</v>
      </c>
      <c r="I223" s="23">
        <v>0</v>
      </c>
      <c r="J223" s="23">
        <v>0</v>
      </c>
      <c r="K223" s="16"/>
      <c r="L223" s="92">
        <v>175</v>
      </c>
      <c r="M223" s="92">
        <v>0</v>
      </c>
      <c r="N223" s="92">
        <v>175</v>
      </c>
      <c r="O223" s="92">
        <v>0</v>
      </c>
      <c r="P223" s="92">
        <v>0</v>
      </c>
      <c r="Q223" s="92">
        <v>0</v>
      </c>
      <c r="R223" s="92">
        <v>0</v>
      </c>
      <c r="S223" s="92">
        <v>0</v>
      </c>
      <c r="T223" s="92">
        <v>0</v>
      </c>
      <c r="U223" s="16"/>
      <c r="V223" s="28">
        <f aca="true" t="shared" si="96" ref="V223:V231">L223*D223</f>
        <v>4760000</v>
      </c>
      <c r="W223" s="28">
        <f t="shared" si="89"/>
        <v>0</v>
      </c>
      <c r="X223" s="28">
        <f t="shared" si="90"/>
        <v>4760000</v>
      </c>
      <c r="Y223" s="28">
        <f aca="true" t="shared" si="97" ref="Y223:Z229">F223*O223</f>
        <v>0</v>
      </c>
      <c r="Z223" s="28">
        <f t="shared" si="97"/>
        <v>0</v>
      </c>
      <c r="AA223" s="28">
        <f aca="true" t="shared" si="98" ref="AA223:AA229">SUM(Y223:Z223)</f>
        <v>0</v>
      </c>
      <c r="AB223" s="83">
        <f aca="true" t="shared" si="99" ref="AB223:AB231">H223*R223</f>
        <v>0</v>
      </c>
      <c r="AC223" s="83">
        <f t="shared" si="94"/>
        <v>0</v>
      </c>
      <c r="AD223" s="108">
        <f t="shared" si="95"/>
        <v>0</v>
      </c>
    </row>
    <row r="224" spans="1:30" ht="15">
      <c r="A224" s="158" t="s">
        <v>210</v>
      </c>
      <c r="B224" s="109" t="s">
        <v>291</v>
      </c>
      <c r="C224" s="156">
        <v>600</v>
      </c>
      <c r="D224" s="156">
        <v>600</v>
      </c>
      <c r="E224" s="23">
        <v>0</v>
      </c>
      <c r="F224" s="23">
        <v>0</v>
      </c>
      <c r="G224" s="23">
        <v>0</v>
      </c>
      <c r="H224" s="23">
        <v>0</v>
      </c>
      <c r="I224" s="23">
        <v>0</v>
      </c>
      <c r="J224" s="23">
        <v>0</v>
      </c>
      <c r="K224" s="16"/>
      <c r="L224" s="92">
        <v>1225</v>
      </c>
      <c r="M224" s="92">
        <v>0</v>
      </c>
      <c r="N224" s="92">
        <v>1225</v>
      </c>
      <c r="O224" s="92">
        <v>0</v>
      </c>
      <c r="P224" s="92">
        <v>0</v>
      </c>
      <c r="Q224" s="92">
        <v>0</v>
      </c>
      <c r="R224" s="92">
        <v>0</v>
      </c>
      <c r="S224" s="92">
        <v>0</v>
      </c>
      <c r="T224" s="92">
        <v>0</v>
      </c>
      <c r="U224" s="16"/>
      <c r="V224" s="28">
        <f t="shared" si="96"/>
        <v>735000</v>
      </c>
      <c r="W224" s="28">
        <f t="shared" si="89"/>
        <v>0</v>
      </c>
      <c r="X224" s="28">
        <f t="shared" si="90"/>
        <v>735000</v>
      </c>
      <c r="Y224" s="28">
        <f t="shared" si="97"/>
        <v>0</v>
      </c>
      <c r="Z224" s="28">
        <f t="shared" si="97"/>
        <v>0</v>
      </c>
      <c r="AA224" s="28">
        <f t="shared" si="98"/>
        <v>0</v>
      </c>
      <c r="AB224" s="83">
        <f t="shared" si="99"/>
        <v>0</v>
      </c>
      <c r="AC224" s="83">
        <f t="shared" si="94"/>
        <v>0</v>
      </c>
      <c r="AD224" s="108">
        <f t="shared" si="95"/>
        <v>0</v>
      </c>
    </row>
    <row r="225" spans="1:30" ht="15">
      <c r="A225" s="154" t="s">
        <v>210</v>
      </c>
      <c r="B225" s="109" t="s">
        <v>217</v>
      </c>
      <c r="C225" s="79"/>
      <c r="D225" s="65"/>
      <c r="E225" s="65">
        <v>9000</v>
      </c>
      <c r="F225" s="65">
        <v>9000</v>
      </c>
      <c r="G225" s="65">
        <v>9000</v>
      </c>
      <c r="H225" s="65">
        <v>9000</v>
      </c>
      <c r="I225" s="65">
        <v>9000</v>
      </c>
      <c r="J225" s="155">
        <v>9000</v>
      </c>
      <c r="K225" s="16"/>
      <c r="L225" s="92"/>
      <c r="M225" s="92">
        <v>245</v>
      </c>
      <c r="N225" s="92">
        <v>245</v>
      </c>
      <c r="O225" s="26">
        <v>115</v>
      </c>
      <c r="P225" s="26">
        <v>335</v>
      </c>
      <c r="Q225" s="92">
        <v>450</v>
      </c>
      <c r="R225" s="92">
        <v>500</v>
      </c>
      <c r="S225" s="92">
        <v>575</v>
      </c>
      <c r="T225" s="92">
        <v>600</v>
      </c>
      <c r="U225" s="16"/>
      <c r="V225" s="28">
        <f t="shared" si="96"/>
        <v>0</v>
      </c>
      <c r="W225" s="28">
        <f t="shared" si="89"/>
        <v>2205000</v>
      </c>
      <c r="X225" s="28">
        <f t="shared" si="90"/>
        <v>2205000</v>
      </c>
      <c r="Y225" s="28">
        <f t="shared" si="97"/>
        <v>1035000</v>
      </c>
      <c r="Z225" s="28">
        <f t="shared" si="97"/>
        <v>3015000</v>
      </c>
      <c r="AA225" s="28">
        <f t="shared" si="98"/>
        <v>4050000</v>
      </c>
      <c r="AB225" s="83">
        <f t="shared" si="99"/>
        <v>4500000</v>
      </c>
      <c r="AC225" s="83">
        <f t="shared" si="94"/>
        <v>5175000</v>
      </c>
      <c r="AD225" s="108">
        <f t="shared" si="95"/>
        <v>5400000</v>
      </c>
    </row>
    <row r="226" spans="1:30" ht="15">
      <c r="A226" s="96" t="s">
        <v>210</v>
      </c>
      <c r="B226" s="109" t="s">
        <v>276</v>
      </c>
      <c r="C226" s="79"/>
      <c r="D226" s="65"/>
      <c r="E226" s="65">
        <v>200</v>
      </c>
      <c r="F226" s="65">
        <v>200</v>
      </c>
      <c r="G226" s="65">
        <v>200</v>
      </c>
      <c r="H226" s="65">
        <v>200</v>
      </c>
      <c r="I226" s="65">
        <v>200</v>
      </c>
      <c r="J226" s="65">
        <v>200</v>
      </c>
      <c r="K226" s="16"/>
      <c r="L226" s="92"/>
      <c r="M226" s="92">
        <v>1715</v>
      </c>
      <c r="N226" s="92">
        <v>1715</v>
      </c>
      <c r="O226" s="26">
        <v>805</v>
      </c>
      <c r="P226" s="26">
        <v>2345</v>
      </c>
      <c r="Q226" s="92">
        <v>3150</v>
      </c>
      <c r="R226" s="92">
        <v>3500</v>
      </c>
      <c r="S226" s="92">
        <v>4025</v>
      </c>
      <c r="T226" s="92">
        <v>4200</v>
      </c>
      <c r="U226" s="16"/>
      <c r="V226" s="28">
        <f t="shared" si="96"/>
        <v>0</v>
      </c>
      <c r="W226" s="28">
        <f t="shared" si="89"/>
        <v>343000</v>
      </c>
      <c r="X226" s="28">
        <f t="shared" si="90"/>
        <v>343000</v>
      </c>
      <c r="Y226" s="28">
        <f t="shared" si="97"/>
        <v>161000</v>
      </c>
      <c r="Z226" s="28">
        <f t="shared" si="97"/>
        <v>469000</v>
      </c>
      <c r="AA226" s="28">
        <f t="shared" si="98"/>
        <v>630000</v>
      </c>
      <c r="AB226" s="83">
        <f t="shared" si="99"/>
        <v>700000</v>
      </c>
      <c r="AC226" s="83">
        <f t="shared" si="94"/>
        <v>805000</v>
      </c>
      <c r="AD226" s="108">
        <f t="shared" si="95"/>
        <v>840000</v>
      </c>
    </row>
    <row r="227" spans="1:30" ht="15">
      <c r="A227" s="96" t="s">
        <v>210</v>
      </c>
      <c r="B227" s="109" t="s">
        <v>218</v>
      </c>
      <c r="C227" s="79"/>
      <c r="D227" s="65"/>
      <c r="E227" s="65">
        <v>14000</v>
      </c>
      <c r="F227" s="65">
        <v>14000</v>
      </c>
      <c r="G227" s="65">
        <v>14000</v>
      </c>
      <c r="H227" s="65">
        <v>14000</v>
      </c>
      <c r="I227" s="65">
        <v>14000</v>
      </c>
      <c r="J227" s="65">
        <v>14000</v>
      </c>
      <c r="K227" s="16"/>
      <c r="L227" s="92"/>
      <c r="M227" s="92">
        <v>245</v>
      </c>
      <c r="N227" s="92">
        <v>245</v>
      </c>
      <c r="O227" s="26">
        <v>115</v>
      </c>
      <c r="P227" s="26">
        <v>335</v>
      </c>
      <c r="Q227" s="92">
        <v>450</v>
      </c>
      <c r="R227" s="92">
        <v>500</v>
      </c>
      <c r="S227" s="92">
        <v>575</v>
      </c>
      <c r="T227" s="92">
        <v>600</v>
      </c>
      <c r="U227" s="16"/>
      <c r="V227" s="28">
        <f t="shared" si="96"/>
        <v>0</v>
      </c>
      <c r="W227" s="28">
        <f t="shared" si="89"/>
        <v>3430000</v>
      </c>
      <c r="X227" s="28">
        <f t="shared" si="90"/>
        <v>3430000</v>
      </c>
      <c r="Y227" s="28">
        <f t="shared" si="97"/>
        <v>1610000</v>
      </c>
      <c r="Z227" s="28">
        <f t="shared" si="97"/>
        <v>4690000</v>
      </c>
      <c r="AA227" s="28">
        <f t="shared" si="98"/>
        <v>6300000</v>
      </c>
      <c r="AB227" s="83">
        <f t="shared" si="99"/>
        <v>7000000</v>
      </c>
      <c r="AC227" s="83">
        <f t="shared" si="94"/>
        <v>8050000</v>
      </c>
      <c r="AD227" s="108">
        <f t="shared" si="95"/>
        <v>8400000</v>
      </c>
    </row>
    <row r="228" spans="1:30" ht="15">
      <c r="A228" s="96" t="s">
        <v>210</v>
      </c>
      <c r="B228" s="109" t="s">
        <v>277</v>
      </c>
      <c r="C228" s="79"/>
      <c r="D228" s="65"/>
      <c r="E228" s="65">
        <v>400</v>
      </c>
      <c r="F228" s="65">
        <v>400</v>
      </c>
      <c r="G228" s="65">
        <v>400</v>
      </c>
      <c r="H228" s="65">
        <v>400</v>
      </c>
      <c r="I228" s="65">
        <v>400</v>
      </c>
      <c r="J228" s="65">
        <v>400</v>
      </c>
      <c r="K228" s="16"/>
      <c r="L228" s="92"/>
      <c r="M228" s="92">
        <v>1286</v>
      </c>
      <c r="N228" s="92">
        <v>1286</v>
      </c>
      <c r="O228" s="26">
        <v>604</v>
      </c>
      <c r="P228" s="26">
        <v>1759</v>
      </c>
      <c r="Q228" s="92">
        <v>2363</v>
      </c>
      <c r="R228" s="92">
        <v>2625</v>
      </c>
      <c r="S228" s="92">
        <v>3019</v>
      </c>
      <c r="T228" s="92">
        <v>3150</v>
      </c>
      <c r="U228" s="16"/>
      <c r="V228" s="28">
        <f t="shared" si="96"/>
        <v>0</v>
      </c>
      <c r="W228" s="28">
        <f t="shared" si="89"/>
        <v>514400</v>
      </c>
      <c r="X228" s="28">
        <f t="shared" si="90"/>
        <v>514400</v>
      </c>
      <c r="Y228" s="28">
        <f t="shared" si="97"/>
        <v>241600</v>
      </c>
      <c r="Z228" s="28">
        <f t="shared" si="97"/>
        <v>703600</v>
      </c>
      <c r="AA228" s="28">
        <f t="shared" si="98"/>
        <v>945200</v>
      </c>
      <c r="AB228" s="83">
        <f t="shared" si="99"/>
        <v>1050000</v>
      </c>
      <c r="AC228" s="83">
        <f t="shared" si="94"/>
        <v>1207600</v>
      </c>
      <c r="AD228" s="108">
        <f t="shared" si="95"/>
        <v>1260000</v>
      </c>
    </row>
    <row r="229" spans="1:30" ht="15">
      <c r="A229" s="96" t="s">
        <v>210</v>
      </c>
      <c r="B229" s="109" t="s">
        <v>269</v>
      </c>
      <c r="C229" s="79"/>
      <c r="D229" s="65"/>
      <c r="E229" s="166">
        <v>-18200</v>
      </c>
      <c r="F229" s="166">
        <v>-18200</v>
      </c>
      <c r="G229" s="166">
        <v>-18200</v>
      </c>
      <c r="H229" s="166">
        <v>-18200</v>
      </c>
      <c r="I229" s="166">
        <v>-18200</v>
      </c>
      <c r="J229" s="166">
        <v>-18200</v>
      </c>
      <c r="K229" s="16"/>
      <c r="L229" s="92"/>
      <c r="M229" s="92">
        <v>21</v>
      </c>
      <c r="N229" s="92">
        <v>21</v>
      </c>
      <c r="O229" s="26">
        <v>13</v>
      </c>
      <c r="P229" s="26">
        <v>40</v>
      </c>
      <c r="Q229" s="92">
        <v>53</v>
      </c>
      <c r="R229" s="92">
        <v>57</v>
      </c>
      <c r="S229" s="92">
        <v>65</v>
      </c>
      <c r="T229" s="92">
        <v>71</v>
      </c>
      <c r="U229" s="16"/>
      <c r="V229" s="28">
        <f t="shared" si="96"/>
        <v>0</v>
      </c>
      <c r="W229" s="28">
        <f t="shared" si="89"/>
        <v>-382200</v>
      </c>
      <c r="X229" s="28">
        <f t="shared" si="90"/>
        <v>-382200</v>
      </c>
      <c r="Y229" s="28">
        <f t="shared" si="97"/>
        <v>-236600</v>
      </c>
      <c r="Z229" s="28">
        <f t="shared" si="97"/>
        <v>-728000</v>
      </c>
      <c r="AA229" s="28">
        <f t="shared" si="98"/>
        <v>-964600</v>
      </c>
      <c r="AB229" s="83">
        <f t="shared" si="99"/>
        <v>-1037400</v>
      </c>
      <c r="AC229" s="83">
        <f t="shared" si="94"/>
        <v>-1183000</v>
      </c>
      <c r="AD229" s="108">
        <f t="shared" si="95"/>
        <v>-1292200</v>
      </c>
    </row>
    <row r="230" spans="1:30" ht="15">
      <c r="A230" s="21" t="s">
        <v>210</v>
      </c>
      <c r="B230" s="109" t="s">
        <v>292</v>
      </c>
      <c r="C230" s="157">
        <v>35800</v>
      </c>
      <c r="D230" s="157">
        <v>35800</v>
      </c>
      <c r="E230" s="24">
        <v>0</v>
      </c>
      <c r="F230" s="24">
        <v>0</v>
      </c>
      <c r="G230" s="24">
        <v>0</v>
      </c>
      <c r="H230" s="24">
        <v>0</v>
      </c>
      <c r="I230" s="24">
        <v>0</v>
      </c>
      <c r="J230" s="24">
        <v>0</v>
      </c>
      <c r="K230" s="16"/>
      <c r="L230" s="152">
        <v>20</v>
      </c>
      <c r="M230" s="152">
        <v>0</v>
      </c>
      <c r="N230" s="152">
        <v>20</v>
      </c>
      <c r="O230" s="153">
        <v>0</v>
      </c>
      <c r="P230" s="153">
        <v>0</v>
      </c>
      <c r="Q230" s="152">
        <v>0</v>
      </c>
      <c r="R230" s="152">
        <v>0</v>
      </c>
      <c r="S230" s="152">
        <v>0</v>
      </c>
      <c r="T230" s="152">
        <v>0</v>
      </c>
      <c r="U230" s="16"/>
      <c r="V230" s="28">
        <f t="shared" si="96"/>
        <v>716000</v>
      </c>
      <c r="W230" s="28">
        <f t="shared" si="89"/>
        <v>0</v>
      </c>
      <c r="X230" s="28">
        <f t="shared" si="90"/>
        <v>716000</v>
      </c>
      <c r="Y230" s="28">
        <v>0</v>
      </c>
      <c r="Z230" s="28">
        <f>G230*P230</f>
        <v>0</v>
      </c>
      <c r="AA230" s="28">
        <v>0</v>
      </c>
      <c r="AB230" s="83">
        <f t="shared" si="99"/>
        <v>0</v>
      </c>
      <c r="AC230" s="83">
        <f t="shared" si="94"/>
        <v>0</v>
      </c>
      <c r="AD230" s="108">
        <f t="shared" si="95"/>
        <v>0</v>
      </c>
    </row>
    <row r="231" spans="1:30" ht="15">
      <c r="A231" s="21" t="s">
        <v>210</v>
      </c>
      <c r="B231" s="109" t="s">
        <v>293</v>
      </c>
      <c r="C231" s="157">
        <v>800</v>
      </c>
      <c r="D231" s="157">
        <v>800</v>
      </c>
      <c r="E231" s="24">
        <v>0</v>
      </c>
      <c r="F231" s="24">
        <v>0</v>
      </c>
      <c r="G231" s="24">
        <v>0</v>
      </c>
      <c r="H231" s="24">
        <v>0</v>
      </c>
      <c r="I231" s="24">
        <v>0</v>
      </c>
      <c r="J231" s="24">
        <v>0</v>
      </c>
      <c r="K231" s="16"/>
      <c r="L231" s="152">
        <v>140</v>
      </c>
      <c r="M231" s="152">
        <v>0</v>
      </c>
      <c r="N231" s="152">
        <v>140</v>
      </c>
      <c r="O231" s="153">
        <v>0</v>
      </c>
      <c r="P231" s="153">
        <v>0</v>
      </c>
      <c r="Q231" s="152">
        <v>0</v>
      </c>
      <c r="R231" s="152">
        <v>0</v>
      </c>
      <c r="S231" s="152">
        <v>0</v>
      </c>
      <c r="T231" s="152">
        <v>0</v>
      </c>
      <c r="U231" s="16"/>
      <c r="V231" s="28">
        <f t="shared" si="96"/>
        <v>112000</v>
      </c>
      <c r="W231" s="28">
        <f t="shared" si="89"/>
        <v>0</v>
      </c>
      <c r="X231" s="28">
        <f t="shared" si="90"/>
        <v>112000</v>
      </c>
      <c r="Y231" s="28">
        <v>0</v>
      </c>
      <c r="Z231" s="28">
        <f>G231*P231</f>
        <v>0</v>
      </c>
      <c r="AA231" s="28">
        <v>0</v>
      </c>
      <c r="AB231" s="83">
        <f t="shared" si="99"/>
        <v>0</v>
      </c>
      <c r="AC231" s="83">
        <f t="shared" si="94"/>
        <v>0</v>
      </c>
      <c r="AD231" s="108">
        <f t="shared" si="95"/>
        <v>0</v>
      </c>
    </row>
    <row r="232" spans="1:30" ht="15">
      <c r="A232" s="21" t="s">
        <v>210</v>
      </c>
      <c r="B232" s="109" t="s">
        <v>274</v>
      </c>
      <c r="C232" s="76"/>
      <c r="D232" s="76"/>
      <c r="E232" s="76">
        <v>12000</v>
      </c>
      <c r="F232" s="76">
        <v>12000</v>
      </c>
      <c r="G232" s="76">
        <v>12000</v>
      </c>
      <c r="H232" s="76">
        <v>12000</v>
      </c>
      <c r="I232" s="76">
        <v>12000</v>
      </c>
      <c r="J232" s="76">
        <v>12000</v>
      </c>
      <c r="K232" s="16"/>
      <c r="L232" s="152"/>
      <c r="M232" s="152">
        <v>30</v>
      </c>
      <c r="N232" s="152">
        <f aca="true" t="shared" si="100" ref="N232:N238">SUM(L232:M232)</f>
        <v>30</v>
      </c>
      <c r="O232" s="153">
        <v>15</v>
      </c>
      <c r="P232" s="153">
        <v>45</v>
      </c>
      <c r="Q232" s="152">
        <v>60</v>
      </c>
      <c r="R232" s="152">
        <v>110</v>
      </c>
      <c r="S232" s="152">
        <v>200</v>
      </c>
      <c r="T232" s="152">
        <v>275</v>
      </c>
      <c r="U232" s="16"/>
      <c r="V232" s="28">
        <f t="shared" si="88"/>
        <v>0</v>
      </c>
      <c r="W232" s="28">
        <f t="shared" si="89"/>
        <v>360000</v>
      </c>
      <c r="X232" s="28">
        <f t="shared" si="90"/>
        <v>360000</v>
      </c>
      <c r="Y232" s="28">
        <f>F232*O232</f>
        <v>180000</v>
      </c>
      <c r="Z232" s="28">
        <f>G232*P232</f>
        <v>540000</v>
      </c>
      <c r="AA232" s="28">
        <f>SUM(Y232:Z232)</f>
        <v>720000</v>
      </c>
      <c r="AB232" s="83">
        <f t="shared" si="93"/>
        <v>1320000</v>
      </c>
      <c r="AC232" s="83">
        <f t="shared" si="94"/>
        <v>2400000</v>
      </c>
      <c r="AD232" s="108">
        <f t="shared" si="95"/>
        <v>3300000</v>
      </c>
    </row>
    <row r="233" spans="1:30" ht="15">
      <c r="A233" s="21" t="s">
        <v>210</v>
      </c>
      <c r="B233" s="109" t="s">
        <v>275</v>
      </c>
      <c r="C233" s="76"/>
      <c r="D233" s="76"/>
      <c r="E233" s="76">
        <v>250</v>
      </c>
      <c r="F233" s="76">
        <v>250</v>
      </c>
      <c r="G233" s="76">
        <v>250</v>
      </c>
      <c r="H233" s="76">
        <v>250</v>
      </c>
      <c r="I233" s="76">
        <v>250</v>
      </c>
      <c r="J233" s="76">
        <v>250</v>
      </c>
      <c r="K233" s="16"/>
      <c r="L233" s="152"/>
      <c r="M233" s="152">
        <v>210</v>
      </c>
      <c r="N233" s="152">
        <f t="shared" si="100"/>
        <v>210</v>
      </c>
      <c r="O233" s="153">
        <v>105</v>
      </c>
      <c r="P233" s="153">
        <v>315</v>
      </c>
      <c r="Q233" s="152">
        <v>420</v>
      </c>
      <c r="R233" s="152">
        <v>770</v>
      </c>
      <c r="S233" s="152">
        <v>1400</v>
      </c>
      <c r="T233" s="152">
        <v>1925</v>
      </c>
      <c r="U233" s="16"/>
      <c r="V233" s="28">
        <f t="shared" si="88"/>
        <v>0</v>
      </c>
      <c r="W233" s="28">
        <f t="shared" si="89"/>
        <v>52500</v>
      </c>
      <c r="X233" s="28">
        <f aca="true" t="shared" si="101" ref="X233:X238">V233+W233</f>
        <v>52500</v>
      </c>
      <c r="Y233" s="28">
        <f aca="true" t="shared" si="102" ref="Y233:Y239">F233*O233</f>
        <v>26250</v>
      </c>
      <c r="Z233" s="28">
        <f aca="true" t="shared" si="103" ref="Z233:Z239">G233*P233</f>
        <v>78750</v>
      </c>
      <c r="AA233" s="28">
        <f aca="true" t="shared" si="104" ref="AA233:AA239">SUM(Y233:Z233)</f>
        <v>105000</v>
      </c>
      <c r="AB233" s="83">
        <f t="shared" si="93"/>
        <v>192500</v>
      </c>
      <c r="AC233" s="83">
        <f t="shared" si="94"/>
        <v>350000</v>
      </c>
      <c r="AD233" s="108">
        <f t="shared" si="95"/>
        <v>481250</v>
      </c>
    </row>
    <row r="234" spans="1:30" ht="15">
      <c r="A234" s="21" t="s">
        <v>210</v>
      </c>
      <c r="B234" s="109" t="s">
        <v>273</v>
      </c>
      <c r="C234" s="76"/>
      <c r="D234" s="76"/>
      <c r="E234" s="76">
        <v>18000</v>
      </c>
      <c r="F234" s="76">
        <v>18000</v>
      </c>
      <c r="G234" s="76">
        <v>18000</v>
      </c>
      <c r="H234" s="76">
        <v>18000</v>
      </c>
      <c r="I234" s="76">
        <v>18000</v>
      </c>
      <c r="J234" s="76">
        <v>18000</v>
      </c>
      <c r="K234" s="16"/>
      <c r="L234" s="152"/>
      <c r="M234" s="152">
        <v>30</v>
      </c>
      <c r="N234" s="152">
        <f t="shared" si="100"/>
        <v>30</v>
      </c>
      <c r="O234" s="153">
        <v>15</v>
      </c>
      <c r="P234" s="153">
        <v>45</v>
      </c>
      <c r="Q234" s="152">
        <v>60</v>
      </c>
      <c r="R234" s="152">
        <v>110</v>
      </c>
      <c r="S234" s="152">
        <v>200</v>
      </c>
      <c r="T234" s="152">
        <v>275</v>
      </c>
      <c r="U234" s="16"/>
      <c r="V234" s="28">
        <f t="shared" si="88"/>
        <v>0</v>
      </c>
      <c r="W234" s="28">
        <f t="shared" si="89"/>
        <v>540000</v>
      </c>
      <c r="X234" s="28">
        <f t="shared" si="101"/>
        <v>540000</v>
      </c>
      <c r="Y234" s="28">
        <f t="shared" si="102"/>
        <v>270000</v>
      </c>
      <c r="Z234" s="28">
        <f t="shared" si="103"/>
        <v>810000</v>
      </c>
      <c r="AA234" s="28">
        <f t="shared" si="104"/>
        <v>1080000</v>
      </c>
      <c r="AB234" s="83">
        <f t="shared" si="93"/>
        <v>1980000</v>
      </c>
      <c r="AC234" s="83">
        <f t="shared" si="94"/>
        <v>3600000</v>
      </c>
      <c r="AD234" s="108">
        <f t="shared" si="95"/>
        <v>4950000</v>
      </c>
    </row>
    <row r="235" spans="1:30" ht="15">
      <c r="A235" s="21" t="s">
        <v>210</v>
      </c>
      <c r="B235" s="109" t="s">
        <v>272</v>
      </c>
      <c r="C235" s="76"/>
      <c r="D235" s="76"/>
      <c r="E235" s="76">
        <v>550</v>
      </c>
      <c r="F235" s="76">
        <v>550</v>
      </c>
      <c r="G235" s="76">
        <v>550</v>
      </c>
      <c r="H235" s="76">
        <v>550</v>
      </c>
      <c r="I235" s="76">
        <v>550</v>
      </c>
      <c r="J235" s="76">
        <v>550</v>
      </c>
      <c r="K235" s="16"/>
      <c r="L235" s="152"/>
      <c r="M235" s="152">
        <v>158</v>
      </c>
      <c r="N235" s="152">
        <f t="shared" si="100"/>
        <v>158</v>
      </c>
      <c r="O235" s="153">
        <v>79</v>
      </c>
      <c r="P235" s="153">
        <v>236</v>
      </c>
      <c r="Q235" s="152">
        <v>315</v>
      </c>
      <c r="R235" s="152">
        <v>578</v>
      </c>
      <c r="S235" s="152">
        <v>1050</v>
      </c>
      <c r="T235" s="152">
        <v>1444</v>
      </c>
      <c r="U235" s="16"/>
      <c r="V235" s="28">
        <f t="shared" si="88"/>
        <v>0</v>
      </c>
      <c r="W235" s="28">
        <f t="shared" si="89"/>
        <v>86900</v>
      </c>
      <c r="X235" s="28">
        <f t="shared" si="101"/>
        <v>86900</v>
      </c>
      <c r="Y235" s="28">
        <f t="shared" si="102"/>
        <v>43450</v>
      </c>
      <c r="Z235" s="28">
        <f t="shared" si="103"/>
        <v>129800</v>
      </c>
      <c r="AA235" s="28">
        <f t="shared" si="104"/>
        <v>173250</v>
      </c>
      <c r="AB235" s="83">
        <f t="shared" si="93"/>
        <v>317900</v>
      </c>
      <c r="AC235" s="83">
        <f t="shared" si="94"/>
        <v>577500</v>
      </c>
      <c r="AD235" s="108">
        <f t="shared" si="95"/>
        <v>794200</v>
      </c>
    </row>
    <row r="236" spans="1:30" ht="15">
      <c r="A236" s="21" t="s">
        <v>210</v>
      </c>
      <c r="B236" s="109" t="s">
        <v>271</v>
      </c>
      <c r="C236" s="76"/>
      <c r="D236" s="76"/>
      <c r="E236" s="110">
        <v>-23600</v>
      </c>
      <c r="F236" s="110">
        <v>-23600</v>
      </c>
      <c r="G236" s="110">
        <v>-23600</v>
      </c>
      <c r="H236" s="110">
        <v>-23600</v>
      </c>
      <c r="I236" s="110">
        <v>-23600</v>
      </c>
      <c r="J236" s="110">
        <v>-23600</v>
      </c>
      <c r="K236" s="16"/>
      <c r="L236" s="152"/>
      <c r="M236" s="152">
        <v>2</v>
      </c>
      <c r="N236" s="152">
        <f t="shared" si="100"/>
        <v>2</v>
      </c>
      <c r="O236" s="153">
        <v>2</v>
      </c>
      <c r="P236" s="153">
        <v>6</v>
      </c>
      <c r="Q236" s="152">
        <v>8</v>
      </c>
      <c r="R236" s="152">
        <v>11</v>
      </c>
      <c r="S236" s="152">
        <v>20</v>
      </c>
      <c r="T236" s="152">
        <v>30</v>
      </c>
      <c r="U236" s="16"/>
      <c r="V236" s="28">
        <f t="shared" si="88"/>
        <v>0</v>
      </c>
      <c r="W236" s="28">
        <f t="shared" si="89"/>
        <v>-47200</v>
      </c>
      <c r="X236" s="28">
        <f t="shared" si="101"/>
        <v>-47200</v>
      </c>
      <c r="Y236" s="28">
        <f t="shared" si="102"/>
        <v>-47200</v>
      </c>
      <c r="Z236" s="28">
        <f t="shared" si="103"/>
        <v>-141600</v>
      </c>
      <c r="AA236" s="28">
        <f t="shared" si="104"/>
        <v>-188800</v>
      </c>
      <c r="AB236" s="83">
        <f t="shared" si="93"/>
        <v>-259600</v>
      </c>
      <c r="AC236" s="83">
        <f t="shared" si="94"/>
        <v>-472000</v>
      </c>
      <c r="AD236" s="108">
        <f t="shared" si="95"/>
        <v>-708000</v>
      </c>
    </row>
    <row r="237" spans="1:30" ht="15">
      <c r="A237" s="21" t="s">
        <v>210</v>
      </c>
      <c r="B237" s="109" t="s">
        <v>216</v>
      </c>
      <c r="C237" s="76">
        <v>400</v>
      </c>
      <c r="D237" s="76">
        <v>400</v>
      </c>
      <c r="E237" s="76">
        <v>400</v>
      </c>
      <c r="F237" s="76">
        <v>400</v>
      </c>
      <c r="G237" s="76">
        <v>400</v>
      </c>
      <c r="H237" s="76">
        <v>400</v>
      </c>
      <c r="I237" s="76">
        <v>400</v>
      </c>
      <c r="J237" s="76">
        <v>400</v>
      </c>
      <c r="K237" s="16"/>
      <c r="L237" s="152">
        <v>37</v>
      </c>
      <c r="M237" s="152">
        <v>13</v>
      </c>
      <c r="N237" s="152">
        <f t="shared" si="100"/>
        <v>50</v>
      </c>
      <c r="O237" s="153">
        <v>12</v>
      </c>
      <c r="P237" s="153">
        <v>38</v>
      </c>
      <c r="Q237" s="152">
        <v>50</v>
      </c>
      <c r="R237" s="152">
        <v>50</v>
      </c>
      <c r="S237" s="152">
        <v>50</v>
      </c>
      <c r="T237" s="152">
        <v>50</v>
      </c>
      <c r="U237" s="16"/>
      <c r="V237" s="28">
        <f>L237*D237</f>
        <v>14800</v>
      </c>
      <c r="W237" s="28">
        <f>M237*E237</f>
        <v>5200</v>
      </c>
      <c r="X237" s="28">
        <f>V237+W237</f>
        <v>20000</v>
      </c>
      <c r="Y237" s="28">
        <f>F237*O237</f>
        <v>4800</v>
      </c>
      <c r="Z237" s="28">
        <f>G237*P237</f>
        <v>15200</v>
      </c>
      <c r="AA237" s="28">
        <f>SUM(Y237:Z237)</f>
        <v>20000</v>
      </c>
      <c r="AB237" s="83">
        <f>H237*R237</f>
        <v>20000</v>
      </c>
      <c r="AC237" s="83">
        <f>I237*S237</f>
        <v>20000</v>
      </c>
      <c r="AD237" s="108">
        <f>J237*T237</f>
        <v>20000</v>
      </c>
    </row>
    <row r="238" spans="1:30" ht="15">
      <c r="A238" s="21" t="s">
        <v>210</v>
      </c>
      <c r="B238" s="109" t="s">
        <v>212</v>
      </c>
      <c r="C238" s="76">
        <v>0</v>
      </c>
      <c r="D238" s="76">
        <v>0</v>
      </c>
      <c r="E238" s="76">
        <v>0</v>
      </c>
      <c r="F238" s="76">
        <v>0</v>
      </c>
      <c r="G238" s="76">
        <v>0</v>
      </c>
      <c r="H238" s="76">
        <v>0</v>
      </c>
      <c r="I238" s="76">
        <v>0</v>
      </c>
      <c r="J238" s="76">
        <v>0</v>
      </c>
      <c r="K238" s="16"/>
      <c r="L238" s="152">
        <v>0</v>
      </c>
      <c r="M238" s="152">
        <v>0</v>
      </c>
      <c r="N238" s="152">
        <f t="shared" si="100"/>
        <v>0</v>
      </c>
      <c r="O238" s="153">
        <v>0</v>
      </c>
      <c r="P238" s="153">
        <v>0</v>
      </c>
      <c r="Q238" s="152">
        <v>0</v>
      </c>
      <c r="R238" s="152">
        <v>0</v>
      </c>
      <c r="S238" s="152">
        <v>0</v>
      </c>
      <c r="T238" s="152">
        <v>0</v>
      </c>
      <c r="U238" s="16"/>
      <c r="V238" s="28">
        <f t="shared" si="88"/>
        <v>0</v>
      </c>
      <c r="W238" s="28">
        <f t="shared" si="89"/>
        <v>0</v>
      </c>
      <c r="X238" s="28">
        <f t="shared" si="101"/>
        <v>0</v>
      </c>
      <c r="Y238" s="28">
        <f t="shared" si="102"/>
        <v>0</v>
      </c>
      <c r="Z238" s="28">
        <f t="shared" si="103"/>
        <v>0</v>
      </c>
      <c r="AA238" s="28">
        <f t="shared" si="104"/>
        <v>0</v>
      </c>
      <c r="AB238" s="83">
        <f t="shared" si="93"/>
        <v>0</v>
      </c>
      <c r="AC238" s="83">
        <f t="shared" si="94"/>
        <v>0</v>
      </c>
      <c r="AD238" s="108">
        <f t="shared" si="95"/>
        <v>0</v>
      </c>
    </row>
    <row r="239" spans="1:30" ht="15">
      <c r="A239" s="21" t="s">
        <v>210</v>
      </c>
      <c r="B239" s="109" t="s">
        <v>215</v>
      </c>
      <c r="C239" s="76">
        <v>400</v>
      </c>
      <c r="D239" s="76">
        <v>400</v>
      </c>
      <c r="E239" s="76">
        <v>400</v>
      </c>
      <c r="F239" s="76">
        <v>400</v>
      </c>
      <c r="G239" s="76">
        <v>400</v>
      </c>
      <c r="H239" s="76">
        <v>400</v>
      </c>
      <c r="I239" s="76">
        <v>400</v>
      </c>
      <c r="J239" s="76">
        <v>400</v>
      </c>
      <c r="K239" s="16"/>
      <c r="L239" s="153">
        <v>10</v>
      </c>
      <c r="M239" s="153">
        <v>10</v>
      </c>
      <c r="N239" s="152">
        <v>20</v>
      </c>
      <c r="O239" s="153">
        <v>5</v>
      </c>
      <c r="P239" s="153">
        <v>15</v>
      </c>
      <c r="Q239" s="153">
        <v>20</v>
      </c>
      <c r="R239" s="153">
        <v>20</v>
      </c>
      <c r="S239" s="153">
        <v>20</v>
      </c>
      <c r="T239" s="153">
        <v>20</v>
      </c>
      <c r="U239" s="16"/>
      <c r="V239" s="28">
        <f t="shared" si="88"/>
        <v>4000</v>
      </c>
      <c r="W239" s="28">
        <f t="shared" si="89"/>
        <v>4000</v>
      </c>
      <c r="X239" s="28">
        <f>V239+W239</f>
        <v>8000</v>
      </c>
      <c r="Y239" s="28">
        <f t="shared" si="102"/>
        <v>2000</v>
      </c>
      <c r="Z239" s="28">
        <f t="shared" si="103"/>
        <v>6000</v>
      </c>
      <c r="AA239" s="28">
        <f t="shared" si="104"/>
        <v>8000</v>
      </c>
      <c r="AB239" s="83">
        <f t="shared" si="93"/>
        <v>8000</v>
      </c>
      <c r="AC239" s="83">
        <f t="shared" si="94"/>
        <v>8000</v>
      </c>
      <c r="AD239" s="108">
        <f t="shared" si="95"/>
        <v>8000</v>
      </c>
    </row>
    <row r="240" spans="1:30" ht="15">
      <c r="A240" s="60" t="s">
        <v>222</v>
      </c>
      <c r="B240" s="35"/>
      <c r="C240" s="38"/>
      <c r="D240" s="38"/>
      <c r="E240" s="39"/>
      <c r="F240" s="39"/>
      <c r="G240" s="39"/>
      <c r="H240" s="39"/>
      <c r="I240" s="39"/>
      <c r="J240" s="39"/>
      <c r="K240" s="16"/>
      <c r="L240" s="92"/>
      <c r="M240" s="92"/>
      <c r="N240" s="92"/>
      <c r="O240" s="26"/>
      <c r="P240" s="26"/>
      <c r="Q240" s="43"/>
      <c r="R240" s="27"/>
      <c r="S240" s="27"/>
      <c r="T240" s="27"/>
      <c r="U240" s="16"/>
      <c r="V240" s="37">
        <f aca="true" t="shared" si="105" ref="V240:AD240">SUM(V217:V238)</f>
        <v>30869130</v>
      </c>
      <c r="W240" s="37">
        <f t="shared" si="105"/>
        <v>20931500</v>
      </c>
      <c r="X240" s="37">
        <f t="shared" si="105"/>
        <v>51800630</v>
      </c>
      <c r="Y240" s="37">
        <f t="shared" si="105"/>
        <v>17765500</v>
      </c>
      <c r="Z240" s="37">
        <f t="shared" si="105"/>
        <v>53011150</v>
      </c>
      <c r="AA240" s="37">
        <f t="shared" si="105"/>
        <v>70776650</v>
      </c>
      <c r="AB240" s="37">
        <f t="shared" si="105"/>
        <v>77376500</v>
      </c>
      <c r="AC240" s="37">
        <f t="shared" si="105"/>
        <v>82266800</v>
      </c>
      <c r="AD240" s="108">
        <f t="shared" si="105"/>
        <v>84675850</v>
      </c>
    </row>
    <row r="241" spans="1:30" ht="15">
      <c r="A241" s="34"/>
      <c r="B241" s="35"/>
      <c r="C241" s="38"/>
      <c r="D241" s="38"/>
      <c r="E241" s="39"/>
      <c r="F241" s="39"/>
      <c r="G241" s="39"/>
      <c r="H241" s="39"/>
      <c r="I241" s="39"/>
      <c r="J241" s="39"/>
      <c r="K241" s="16"/>
      <c r="L241" s="92"/>
      <c r="M241" s="92"/>
      <c r="N241" s="92"/>
      <c r="O241" s="26"/>
      <c r="P241" s="26"/>
      <c r="Q241" s="51"/>
      <c r="R241" s="27"/>
      <c r="S241" s="27"/>
      <c r="T241" s="27"/>
      <c r="U241" s="16"/>
      <c r="V241" s="28"/>
      <c r="W241" s="28"/>
      <c r="X241" s="28"/>
      <c r="Y241" s="28"/>
      <c r="Z241" s="28"/>
      <c r="AA241" s="28"/>
      <c r="AB241" s="83"/>
      <c r="AC241" s="28"/>
      <c r="AD241" s="108"/>
    </row>
    <row r="242" spans="1:30" ht="15">
      <c r="A242" s="60" t="s">
        <v>223</v>
      </c>
      <c r="B242" s="35"/>
      <c r="C242" s="38"/>
      <c r="D242" s="38"/>
      <c r="E242" s="39"/>
      <c r="F242" s="39"/>
      <c r="G242" s="39"/>
      <c r="H242" s="39"/>
      <c r="I242" s="39"/>
      <c r="J242" s="39"/>
      <c r="K242" s="16"/>
      <c r="L242" s="92"/>
      <c r="M242" s="92"/>
      <c r="N242" s="92"/>
      <c r="O242" s="26"/>
      <c r="P242" s="26"/>
      <c r="Q242" s="43"/>
      <c r="R242" s="27"/>
      <c r="S242" s="27"/>
      <c r="T242" s="27"/>
      <c r="U242" s="16"/>
      <c r="V242" s="28"/>
      <c r="W242" s="28"/>
      <c r="X242" s="28"/>
      <c r="Y242" s="28"/>
      <c r="Z242" s="28"/>
      <c r="AA242" s="28"/>
      <c r="AB242" s="83"/>
      <c r="AC242" s="28"/>
      <c r="AD242" s="108"/>
    </row>
    <row r="243" spans="1:30" ht="15">
      <c r="A243" s="21">
        <v>2401</v>
      </c>
      <c r="B243" s="22" t="s">
        <v>93</v>
      </c>
      <c r="C243" s="38">
        <v>310</v>
      </c>
      <c r="D243" s="38">
        <v>315</v>
      </c>
      <c r="E243" s="39">
        <v>500</v>
      </c>
      <c r="F243" s="39">
        <v>500</v>
      </c>
      <c r="G243" s="39">
        <v>500</v>
      </c>
      <c r="H243" s="39">
        <v>500</v>
      </c>
      <c r="I243" s="39">
        <v>500</v>
      </c>
      <c r="J243" s="39">
        <v>500</v>
      </c>
      <c r="K243" s="16"/>
      <c r="L243" s="92">
        <v>3945</v>
      </c>
      <c r="M243" s="92">
        <v>1315</v>
      </c>
      <c r="N243" s="92">
        <f>SUM(L243:M243)</f>
        <v>5260</v>
      </c>
      <c r="O243" s="26">
        <v>1416</v>
      </c>
      <c r="P243" s="26">
        <v>4247</v>
      </c>
      <c r="Q243" s="92">
        <v>5663</v>
      </c>
      <c r="R243" s="92">
        <v>5911</v>
      </c>
      <c r="S243" s="92">
        <v>5740</v>
      </c>
      <c r="T243" s="92">
        <v>5932</v>
      </c>
      <c r="U243" s="16"/>
      <c r="V243" s="28">
        <f aca="true" t="shared" si="106" ref="V243:W247">L243*D243</f>
        <v>1242675</v>
      </c>
      <c r="W243" s="28">
        <f t="shared" si="106"/>
        <v>657500</v>
      </c>
      <c r="X243" s="28">
        <f>V243+W243</f>
        <v>1900175</v>
      </c>
      <c r="Y243" s="28">
        <f aca="true" t="shared" si="107" ref="Y243:Z247">F243*O243</f>
        <v>708000</v>
      </c>
      <c r="Z243" s="28">
        <f t="shared" si="107"/>
        <v>2123500</v>
      </c>
      <c r="AA243" s="28">
        <f>SUM(Y243:Z243)</f>
        <v>2831500</v>
      </c>
      <c r="AB243" s="83">
        <f aca="true" t="shared" si="108" ref="AB243:AD247">H243*R243</f>
        <v>2955500</v>
      </c>
      <c r="AC243" s="83">
        <f t="shared" si="108"/>
        <v>2870000</v>
      </c>
      <c r="AD243" s="108">
        <f t="shared" si="108"/>
        <v>2966000</v>
      </c>
    </row>
    <row r="244" spans="1:30" ht="15">
      <c r="A244" s="29">
        <v>2402</v>
      </c>
      <c r="B244" s="22" t="s">
        <v>94</v>
      </c>
      <c r="C244" s="38">
        <v>310</v>
      </c>
      <c r="D244" s="38">
        <v>315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16"/>
      <c r="L244" s="92">
        <v>1813</v>
      </c>
      <c r="M244" s="92">
        <v>604</v>
      </c>
      <c r="N244" s="92">
        <f>SUM(L244:M244)</f>
        <v>2417</v>
      </c>
      <c r="O244" s="26">
        <v>651</v>
      </c>
      <c r="P244" s="26">
        <v>1952</v>
      </c>
      <c r="Q244" s="92">
        <v>2603</v>
      </c>
      <c r="R244" s="92">
        <v>2717</v>
      </c>
      <c r="S244" s="92">
        <v>2638</v>
      </c>
      <c r="T244" s="92">
        <v>2727</v>
      </c>
      <c r="U244" s="16"/>
      <c r="V244" s="28">
        <f>L244*D244</f>
        <v>571095</v>
      </c>
      <c r="W244" s="28">
        <f>M244*E244</f>
        <v>0</v>
      </c>
      <c r="X244" s="28">
        <f>V244+W244</f>
        <v>571095</v>
      </c>
      <c r="Y244" s="28">
        <f>F244*O244</f>
        <v>0</v>
      </c>
      <c r="Z244" s="28">
        <f>G244*P244</f>
        <v>0</v>
      </c>
      <c r="AA244" s="28">
        <f>SUM(Y244:Z244)</f>
        <v>0</v>
      </c>
      <c r="AB244" s="83">
        <f>H244*R244</f>
        <v>0</v>
      </c>
      <c r="AC244" s="83">
        <f>I244*S244</f>
        <v>0</v>
      </c>
      <c r="AD244" s="108">
        <f>J244*T244</f>
        <v>0</v>
      </c>
    </row>
    <row r="245" spans="1:30" ht="15">
      <c r="A245" s="21" t="s">
        <v>210</v>
      </c>
      <c r="B245" s="109" t="s">
        <v>266</v>
      </c>
      <c r="C245" s="38"/>
      <c r="D245" s="38"/>
      <c r="E245" s="39">
        <v>1000</v>
      </c>
      <c r="F245" s="39">
        <v>1000</v>
      </c>
      <c r="G245" s="39">
        <v>1000</v>
      </c>
      <c r="H245" s="39">
        <v>1000</v>
      </c>
      <c r="I245" s="39">
        <v>1000</v>
      </c>
      <c r="J245" s="39">
        <v>1000</v>
      </c>
      <c r="K245" s="16"/>
      <c r="L245" s="92">
        <v>1311</v>
      </c>
      <c r="M245" s="92">
        <v>437</v>
      </c>
      <c r="N245" s="92">
        <f>SUM(L245:M245)</f>
        <v>1748</v>
      </c>
      <c r="O245" s="26">
        <v>503</v>
      </c>
      <c r="P245" s="26">
        <v>1508</v>
      </c>
      <c r="Q245" s="92">
        <v>2011</v>
      </c>
      <c r="R245" s="92">
        <v>2176</v>
      </c>
      <c r="S245" s="92">
        <v>2242</v>
      </c>
      <c r="T245" s="92">
        <v>2083</v>
      </c>
      <c r="U245" s="16"/>
      <c r="V245" s="28">
        <f t="shared" si="106"/>
        <v>0</v>
      </c>
      <c r="W245" s="28">
        <f t="shared" si="106"/>
        <v>437000</v>
      </c>
      <c r="X245" s="28">
        <f>V245+W245</f>
        <v>437000</v>
      </c>
      <c r="Y245" s="28">
        <f t="shared" si="107"/>
        <v>503000</v>
      </c>
      <c r="Z245" s="28">
        <f t="shared" si="107"/>
        <v>1508000</v>
      </c>
      <c r="AA245" s="28">
        <f>SUM(Y245:Z245)</f>
        <v>2011000</v>
      </c>
      <c r="AB245" s="83">
        <f t="shared" si="108"/>
        <v>2176000</v>
      </c>
      <c r="AC245" s="83">
        <f t="shared" si="108"/>
        <v>2242000</v>
      </c>
      <c r="AD245" s="108">
        <f t="shared" si="108"/>
        <v>2083000</v>
      </c>
    </row>
    <row r="246" spans="1:30" ht="15">
      <c r="A246" s="21" t="s">
        <v>210</v>
      </c>
      <c r="B246" s="22" t="s">
        <v>267</v>
      </c>
      <c r="C246" s="23"/>
      <c r="D246" s="23"/>
      <c r="E246" s="24">
        <v>1000</v>
      </c>
      <c r="F246" s="24">
        <v>1000</v>
      </c>
      <c r="G246" s="24">
        <v>1000</v>
      </c>
      <c r="H246" s="24">
        <v>1000</v>
      </c>
      <c r="I246" s="24">
        <v>1000</v>
      </c>
      <c r="J246" s="24">
        <v>1000</v>
      </c>
      <c r="K246" s="16"/>
      <c r="L246" s="152">
        <v>0</v>
      </c>
      <c r="M246" s="152">
        <v>76</v>
      </c>
      <c r="N246" s="152">
        <v>76</v>
      </c>
      <c r="O246" s="153">
        <v>25</v>
      </c>
      <c r="P246" s="153">
        <v>74</v>
      </c>
      <c r="Q246" s="152">
        <v>99</v>
      </c>
      <c r="R246" s="152">
        <v>130</v>
      </c>
      <c r="S246" s="152">
        <v>130</v>
      </c>
      <c r="T246" s="152">
        <v>130</v>
      </c>
      <c r="U246" s="16"/>
      <c r="V246" s="28">
        <f>L246*D246</f>
        <v>0</v>
      </c>
      <c r="W246" s="28">
        <f>M246*E246</f>
        <v>76000</v>
      </c>
      <c r="X246" s="28">
        <f>V246+W246</f>
        <v>76000</v>
      </c>
      <c r="Y246" s="28">
        <f>F246*O246</f>
        <v>25000</v>
      </c>
      <c r="Z246" s="28">
        <f>G246*P246</f>
        <v>74000</v>
      </c>
      <c r="AA246" s="28">
        <f>SUM(Y246:Z246)</f>
        <v>99000</v>
      </c>
      <c r="AB246" s="83">
        <f>H246*R246</f>
        <v>130000</v>
      </c>
      <c r="AC246" s="83">
        <f>I246*S246</f>
        <v>130000</v>
      </c>
      <c r="AD246" s="108">
        <f>J246*T246</f>
        <v>130000</v>
      </c>
    </row>
    <row r="247" spans="1:30" ht="15">
      <c r="A247" s="74">
        <v>2403</v>
      </c>
      <c r="B247" s="75" t="s">
        <v>95</v>
      </c>
      <c r="C247" s="80">
        <v>620</v>
      </c>
      <c r="D247" s="80">
        <v>630</v>
      </c>
      <c r="E247" s="80">
        <v>650</v>
      </c>
      <c r="F247" s="80">
        <v>650</v>
      </c>
      <c r="G247" s="80">
        <v>650</v>
      </c>
      <c r="H247" s="80">
        <v>650</v>
      </c>
      <c r="I247" s="80">
        <v>650</v>
      </c>
      <c r="J247" s="80">
        <v>650</v>
      </c>
      <c r="K247" s="16"/>
      <c r="L247" s="92">
        <v>152</v>
      </c>
      <c r="M247" s="92">
        <v>51</v>
      </c>
      <c r="N247" s="92">
        <f>SUM(L247:M247)</f>
        <v>203</v>
      </c>
      <c r="O247" s="26">
        <v>55</v>
      </c>
      <c r="P247" s="26">
        <v>164</v>
      </c>
      <c r="Q247" s="92">
        <v>219</v>
      </c>
      <c r="R247" s="92">
        <v>228</v>
      </c>
      <c r="S247" s="92">
        <v>222</v>
      </c>
      <c r="T247" s="92">
        <v>229</v>
      </c>
      <c r="U247" s="16"/>
      <c r="V247" s="28">
        <f t="shared" si="106"/>
        <v>95760</v>
      </c>
      <c r="W247" s="28">
        <f t="shared" si="106"/>
        <v>33150</v>
      </c>
      <c r="X247" s="28">
        <f>V247+W247</f>
        <v>128910</v>
      </c>
      <c r="Y247" s="28">
        <f t="shared" si="107"/>
        <v>35750</v>
      </c>
      <c r="Z247" s="28">
        <f t="shared" si="107"/>
        <v>106600</v>
      </c>
      <c r="AA247" s="28">
        <f>SUM(Y247:Z247)</f>
        <v>142350</v>
      </c>
      <c r="AB247" s="83">
        <f t="shared" si="108"/>
        <v>148200</v>
      </c>
      <c r="AC247" s="83">
        <f t="shared" si="108"/>
        <v>144300</v>
      </c>
      <c r="AD247" s="108">
        <f t="shared" si="108"/>
        <v>148850</v>
      </c>
    </row>
    <row r="248" spans="1:30" ht="15">
      <c r="A248" s="60" t="s">
        <v>223</v>
      </c>
      <c r="B248" s="35"/>
      <c r="C248" s="38"/>
      <c r="D248" s="38"/>
      <c r="E248" s="39"/>
      <c r="F248" s="39"/>
      <c r="G248" s="39"/>
      <c r="H248" s="39"/>
      <c r="I248" s="39"/>
      <c r="J248" s="39"/>
      <c r="K248" s="16"/>
      <c r="L248" s="92"/>
      <c r="M248" s="92"/>
      <c r="N248" s="92"/>
      <c r="O248" s="26"/>
      <c r="P248" s="26"/>
      <c r="Q248" s="92"/>
      <c r="R248" s="92"/>
      <c r="S248" s="92"/>
      <c r="T248" s="92"/>
      <c r="U248" s="16"/>
      <c r="V248" s="28">
        <f aca="true" t="shared" si="109" ref="V248:AD248">SUM(V243:V247)</f>
        <v>1909530</v>
      </c>
      <c r="W248" s="28">
        <f t="shared" si="109"/>
        <v>1203650</v>
      </c>
      <c r="X248" s="28">
        <f t="shared" si="109"/>
        <v>3113180</v>
      </c>
      <c r="Y248" s="28">
        <f t="shared" si="109"/>
        <v>1271750</v>
      </c>
      <c r="Z248" s="28">
        <f t="shared" si="109"/>
        <v>3812100</v>
      </c>
      <c r="AA248" s="28">
        <f t="shared" si="109"/>
        <v>5083850</v>
      </c>
      <c r="AB248" s="28">
        <f t="shared" si="109"/>
        <v>5409700</v>
      </c>
      <c r="AC248" s="28">
        <f t="shared" si="109"/>
        <v>5386300</v>
      </c>
      <c r="AD248" s="108">
        <f t="shared" si="109"/>
        <v>5327850</v>
      </c>
    </row>
    <row r="249" spans="1:30" ht="15">
      <c r="A249" s="60"/>
      <c r="B249" s="35"/>
      <c r="C249" s="38"/>
      <c r="D249" s="38"/>
      <c r="E249" s="39"/>
      <c r="F249" s="39"/>
      <c r="G249" s="39"/>
      <c r="H249" s="39"/>
      <c r="I249" s="39"/>
      <c r="J249" s="39"/>
      <c r="K249" s="16"/>
      <c r="L249" s="92"/>
      <c r="M249" s="92"/>
      <c r="N249" s="92"/>
      <c r="O249" s="26"/>
      <c r="P249" s="26"/>
      <c r="Q249" s="92"/>
      <c r="R249" s="92"/>
      <c r="S249" s="92"/>
      <c r="T249" s="92"/>
      <c r="U249" s="16"/>
      <c r="V249" s="28"/>
      <c r="W249" s="28"/>
      <c r="X249" s="28"/>
      <c r="Y249" s="28"/>
      <c r="Z249" s="28"/>
      <c r="AA249" s="28"/>
      <c r="AB249" s="83"/>
      <c r="AC249" s="28"/>
      <c r="AD249" s="108"/>
    </row>
    <row r="250" spans="1:30" ht="15">
      <c r="A250" s="60" t="s">
        <v>224</v>
      </c>
      <c r="B250" s="35"/>
      <c r="C250" s="38"/>
      <c r="D250" s="38"/>
      <c r="E250" s="39"/>
      <c r="F250" s="39"/>
      <c r="G250" s="39"/>
      <c r="H250" s="39"/>
      <c r="I250" s="39"/>
      <c r="J250" s="39"/>
      <c r="K250" s="16"/>
      <c r="L250" s="92"/>
      <c r="M250" s="92"/>
      <c r="N250" s="92"/>
      <c r="O250" s="26"/>
      <c r="P250" s="26"/>
      <c r="Q250" s="92"/>
      <c r="R250" s="92"/>
      <c r="S250" s="92"/>
      <c r="T250" s="92"/>
      <c r="U250" s="16"/>
      <c r="V250" s="28"/>
      <c r="W250" s="28"/>
      <c r="X250" s="28"/>
      <c r="Y250" s="28"/>
      <c r="Z250" s="28"/>
      <c r="AA250" s="28"/>
      <c r="AB250" s="83"/>
      <c r="AC250" s="28"/>
      <c r="AD250" s="108"/>
    </row>
    <row r="251" spans="1:30" ht="15">
      <c r="A251" s="21">
        <v>3401</v>
      </c>
      <c r="B251" s="22" t="s">
        <v>93</v>
      </c>
      <c r="C251" s="38"/>
      <c r="D251" s="38"/>
      <c r="E251" s="39">
        <v>250</v>
      </c>
      <c r="F251" s="39">
        <v>250</v>
      </c>
      <c r="G251" s="39">
        <v>250</v>
      </c>
      <c r="H251" s="39">
        <v>250</v>
      </c>
      <c r="I251" s="39">
        <v>250</v>
      </c>
      <c r="J251" s="39">
        <v>250</v>
      </c>
      <c r="K251" s="16"/>
      <c r="L251" s="92"/>
      <c r="M251" s="92">
        <v>2363</v>
      </c>
      <c r="N251" s="92">
        <f>SUM(L251:M251)</f>
        <v>2363</v>
      </c>
      <c r="O251" s="26">
        <v>636</v>
      </c>
      <c r="P251" s="26">
        <v>1908</v>
      </c>
      <c r="Q251" s="92">
        <v>2544</v>
      </c>
      <c r="R251" s="92">
        <v>2656</v>
      </c>
      <c r="S251" s="92">
        <v>2579</v>
      </c>
      <c r="T251" s="92">
        <v>2665</v>
      </c>
      <c r="U251" s="16"/>
      <c r="V251" s="28">
        <f aca="true" t="shared" si="110" ref="V251:W255">L251*D251</f>
        <v>0</v>
      </c>
      <c r="W251" s="28">
        <f t="shared" si="110"/>
        <v>590750</v>
      </c>
      <c r="X251" s="28">
        <f>V251+W251</f>
        <v>590750</v>
      </c>
      <c r="Y251" s="28">
        <f aca="true" t="shared" si="111" ref="Y251:Z255">F251*O251</f>
        <v>159000</v>
      </c>
      <c r="Z251" s="28">
        <f t="shared" si="111"/>
        <v>477000</v>
      </c>
      <c r="AA251" s="28">
        <f>SUM(Y251:Z251)</f>
        <v>636000</v>
      </c>
      <c r="AB251" s="83">
        <f aca="true" t="shared" si="112" ref="AB251:AD255">H251*R251</f>
        <v>664000</v>
      </c>
      <c r="AC251" s="83">
        <f t="shared" si="112"/>
        <v>644750</v>
      </c>
      <c r="AD251" s="108">
        <f t="shared" si="112"/>
        <v>666250</v>
      </c>
    </row>
    <row r="252" spans="1:30" ht="15">
      <c r="A252" s="21">
        <v>3402</v>
      </c>
      <c r="B252" s="22" t="s">
        <v>94</v>
      </c>
      <c r="C252" s="38"/>
      <c r="D252" s="38"/>
      <c r="E252" s="39">
        <v>0</v>
      </c>
      <c r="F252" s="39">
        <v>0</v>
      </c>
      <c r="G252" s="39">
        <v>0</v>
      </c>
      <c r="H252" s="39">
        <v>0</v>
      </c>
      <c r="I252" s="39">
        <v>0</v>
      </c>
      <c r="J252" s="39">
        <v>0</v>
      </c>
      <c r="K252" s="16"/>
      <c r="L252" s="92"/>
      <c r="M252" s="92">
        <v>1086</v>
      </c>
      <c r="N252" s="92">
        <f>SUM(L252:M252)</f>
        <v>1086</v>
      </c>
      <c r="O252" s="26">
        <v>292</v>
      </c>
      <c r="P252" s="26">
        <v>877</v>
      </c>
      <c r="Q252" s="92">
        <v>1169</v>
      </c>
      <c r="R252" s="92">
        <v>1221</v>
      </c>
      <c r="S252" s="92">
        <v>1185</v>
      </c>
      <c r="T252" s="92">
        <v>1225</v>
      </c>
      <c r="U252" s="16"/>
      <c r="V252" s="28">
        <f>L252*D252</f>
        <v>0</v>
      </c>
      <c r="W252" s="28">
        <f>M252*E252</f>
        <v>0</v>
      </c>
      <c r="X252" s="28">
        <f>V252+W252</f>
        <v>0</v>
      </c>
      <c r="Y252" s="28">
        <f>F252*O252</f>
        <v>0</v>
      </c>
      <c r="Z252" s="28">
        <f>G252*P252</f>
        <v>0</v>
      </c>
      <c r="AA252" s="28">
        <f>SUM(Y252:Z252)</f>
        <v>0</v>
      </c>
      <c r="AB252" s="83">
        <f>H252*R252</f>
        <v>0</v>
      </c>
      <c r="AC252" s="83">
        <f>I252*S252</f>
        <v>0</v>
      </c>
      <c r="AD252" s="108">
        <f>J252*T252</f>
        <v>0</v>
      </c>
    </row>
    <row r="253" spans="1:30" ht="15">
      <c r="A253" s="21" t="s">
        <v>210</v>
      </c>
      <c r="B253" s="109" t="s">
        <v>266</v>
      </c>
      <c r="C253" s="38"/>
      <c r="D253" s="38"/>
      <c r="E253" s="39">
        <v>500</v>
      </c>
      <c r="F253" s="39">
        <v>500</v>
      </c>
      <c r="G253" s="39">
        <v>500</v>
      </c>
      <c r="H253" s="39">
        <v>500</v>
      </c>
      <c r="I253" s="39">
        <v>500</v>
      </c>
      <c r="J253" s="39">
        <v>500</v>
      </c>
      <c r="K253" s="16"/>
      <c r="L253" s="92"/>
      <c r="M253" s="92">
        <v>734</v>
      </c>
      <c r="N253" s="92">
        <f>SUM(L253:M253)</f>
        <v>734</v>
      </c>
      <c r="O253" s="26">
        <v>211</v>
      </c>
      <c r="P253" s="26">
        <v>633</v>
      </c>
      <c r="Q253" s="92">
        <v>844</v>
      </c>
      <c r="R253" s="92">
        <v>914</v>
      </c>
      <c r="S253" s="92">
        <v>927</v>
      </c>
      <c r="T253" s="92">
        <v>861</v>
      </c>
      <c r="U253" s="16"/>
      <c r="V253" s="28">
        <f t="shared" si="110"/>
        <v>0</v>
      </c>
      <c r="W253" s="28">
        <f t="shared" si="110"/>
        <v>367000</v>
      </c>
      <c r="X253" s="28">
        <f>V253+W253</f>
        <v>367000</v>
      </c>
      <c r="Y253" s="28">
        <f t="shared" si="111"/>
        <v>105500</v>
      </c>
      <c r="Z253" s="28">
        <f t="shared" si="111"/>
        <v>316500</v>
      </c>
      <c r="AA253" s="28">
        <f>SUM(Y253:Z253)</f>
        <v>422000</v>
      </c>
      <c r="AB253" s="83">
        <f t="shared" si="112"/>
        <v>457000</v>
      </c>
      <c r="AC253" s="83">
        <f t="shared" si="112"/>
        <v>463500</v>
      </c>
      <c r="AD253" s="108">
        <f t="shared" si="112"/>
        <v>430500</v>
      </c>
    </row>
    <row r="254" spans="1:30" ht="15">
      <c r="A254" s="21" t="s">
        <v>210</v>
      </c>
      <c r="B254" s="22" t="s">
        <v>267</v>
      </c>
      <c r="C254" s="23"/>
      <c r="D254" s="23"/>
      <c r="E254" s="24">
        <v>500</v>
      </c>
      <c r="F254" s="24">
        <v>500</v>
      </c>
      <c r="G254" s="24">
        <v>500</v>
      </c>
      <c r="H254" s="24">
        <v>500</v>
      </c>
      <c r="I254" s="24">
        <v>500</v>
      </c>
      <c r="J254" s="24">
        <v>500</v>
      </c>
      <c r="K254" s="16"/>
      <c r="L254" s="143"/>
      <c r="M254" s="150">
        <v>34</v>
      </c>
      <c r="N254" s="150">
        <v>34</v>
      </c>
      <c r="O254" s="151">
        <v>11</v>
      </c>
      <c r="P254" s="151">
        <v>34</v>
      </c>
      <c r="Q254" s="150">
        <v>45</v>
      </c>
      <c r="R254" s="150">
        <v>58</v>
      </c>
      <c r="S254" s="150">
        <v>58</v>
      </c>
      <c r="T254" s="150">
        <v>58</v>
      </c>
      <c r="U254" s="16"/>
      <c r="V254" s="28">
        <f>L254*D254</f>
        <v>0</v>
      </c>
      <c r="W254" s="28">
        <f>M254*E254</f>
        <v>17000</v>
      </c>
      <c r="X254" s="28">
        <f>V254+W254</f>
        <v>17000</v>
      </c>
      <c r="Y254" s="28">
        <f>F254*O254</f>
        <v>5500</v>
      </c>
      <c r="Z254" s="28">
        <f>G254*P254</f>
        <v>17000</v>
      </c>
      <c r="AA254" s="28">
        <f>SUM(Y254:Z254)</f>
        <v>22500</v>
      </c>
      <c r="AB254" s="83">
        <f>H254*R254</f>
        <v>29000</v>
      </c>
      <c r="AC254" s="83">
        <f>I254*S254</f>
        <v>29000</v>
      </c>
      <c r="AD254" s="108">
        <f>J254*T254</f>
        <v>29000</v>
      </c>
    </row>
    <row r="255" spans="1:30" ht="15">
      <c r="A255" s="21">
        <v>3403</v>
      </c>
      <c r="B255" s="22" t="s">
        <v>95</v>
      </c>
      <c r="C255" s="38"/>
      <c r="D255" s="38"/>
      <c r="E255" s="39">
        <v>325</v>
      </c>
      <c r="F255" s="39">
        <v>325</v>
      </c>
      <c r="G255" s="39">
        <v>325</v>
      </c>
      <c r="H255" s="39">
        <v>325</v>
      </c>
      <c r="I255" s="39">
        <v>325</v>
      </c>
      <c r="J255" s="39">
        <v>325</v>
      </c>
      <c r="K255" s="16"/>
      <c r="L255" s="92"/>
      <c r="M255" s="92">
        <v>91</v>
      </c>
      <c r="N255" s="92">
        <f>SUM(L255:M255)</f>
        <v>91</v>
      </c>
      <c r="O255" s="26">
        <v>24</v>
      </c>
      <c r="P255" s="26">
        <v>74</v>
      </c>
      <c r="Q255" s="92">
        <v>98</v>
      </c>
      <c r="R255" s="92">
        <v>103</v>
      </c>
      <c r="S255" s="92">
        <v>100</v>
      </c>
      <c r="T255" s="92">
        <v>103</v>
      </c>
      <c r="U255" s="16"/>
      <c r="V255" s="28">
        <f t="shared" si="110"/>
        <v>0</v>
      </c>
      <c r="W255" s="28">
        <f t="shared" si="110"/>
        <v>29575</v>
      </c>
      <c r="X255" s="28">
        <f>V255+W255</f>
        <v>29575</v>
      </c>
      <c r="Y255" s="28">
        <f t="shared" si="111"/>
        <v>7800</v>
      </c>
      <c r="Z255" s="28">
        <f t="shared" si="111"/>
        <v>24050</v>
      </c>
      <c r="AA255" s="28">
        <f>SUM(Y255:Z255)</f>
        <v>31850</v>
      </c>
      <c r="AB255" s="83">
        <f t="shared" si="112"/>
        <v>33475</v>
      </c>
      <c r="AC255" s="83">
        <f t="shared" si="112"/>
        <v>32500</v>
      </c>
      <c r="AD255" s="108">
        <f t="shared" si="112"/>
        <v>33475</v>
      </c>
    </row>
    <row r="256" spans="1:30" ht="15">
      <c r="A256" s="60" t="s">
        <v>224</v>
      </c>
      <c r="B256" s="48"/>
      <c r="C256" s="38"/>
      <c r="D256" s="38"/>
      <c r="E256" s="38"/>
      <c r="F256" s="38"/>
      <c r="G256" s="38"/>
      <c r="H256" s="38"/>
      <c r="I256" s="38"/>
      <c r="J256" s="38"/>
      <c r="K256" s="16"/>
      <c r="L256" s="92"/>
      <c r="M256" s="92"/>
      <c r="N256" s="92"/>
      <c r="O256" s="26"/>
      <c r="P256" s="26"/>
      <c r="Q256" s="92"/>
      <c r="R256" s="92"/>
      <c r="S256" s="92"/>
      <c r="T256" s="92"/>
      <c r="U256" s="16"/>
      <c r="V256" s="28">
        <f aca="true" t="shared" si="113" ref="V256:AD256">SUM(V251:V255)</f>
        <v>0</v>
      </c>
      <c r="W256" s="28">
        <f t="shared" si="113"/>
        <v>1004325</v>
      </c>
      <c r="X256" s="28">
        <f t="shared" si="113"/>
        <v>1004325</v>
      </c>
      <c r="Y256" s="28">
        <f t="shared" si="113"/>
        <v>277800</v>
      </c>
      <c r="Z256" s="28">
        <f t="shared" si="113"/>
        <v>834550</v>
      </c>
      <c r="AA256" s="28">
        <f t="shared" si="113"/>
        <v>1112350</v>
      </c>
      <c r="AB256" s="28">
        <f t="shared" si="113"/>
        <v>1183475</v>
      </c>
      <c r="AC256" s="28">
        <f t="shared" si="113"/>
        <v>1169750</v>
      </c>
      <c r="AD256" s="108">
        <f t="shared" si="113"/>
        <v>1159225</v>
      </c>
    </row>
    <row r="257" spans="1:30" ht="15">
      <c r="A257" s="60" t="s">
        <v>225</v>
      </c>
      <c r="B257" s="35"/>
      <c r="C257" s="38"/>
      <c r="D257" s="38"/>
      <c r="E257" s="38"/>
      <c r="F257" s="38"/>
      <c r="G257" s="38"/>
      <c r="H257" s="38"/>
      <c r="I257" s="38"/>
      <c r="J257" s="38"/>
      <c r="K257" s="16"/>
      <c r="L257" s="92"/>
      <c r="M257" s="92"/>
      <c r="N257" s="92"/>
      <c r="O257" s="26"/>
      <c r="P257" s="26"/>
      <c r="Q257" s="92"/>
      <c r="R257" s="92"/>
      <c r="S257" s="92"/>
      <c r="T257" s="92"/>
      <c r="U257" s="16"/>
      <c r="V257" s="91">
        <f aca="true" t="shared" si="114" ref="V257:AD257">SUM(V256,V248,V240)</f>
        <v>32778660</v>
      </c>
      <c r="W257" s="91">
        <f t="shared" si="114"/>
        <v>23139475</v>
      </c>
      <c r="X257" s="91">
        <f t="shared" si="114"/>
        <v>55918135</v>
      </c>
      <c r="Y257" s="91">
        <f t="shared" si="114"/>
        <v>19315050</v>
      </c>
      <c r="Z257" s="91">
        <f t="shared" si="114"/>
        <v>57657800</v>
      </c>
      <c r="AA257" s="91">
        <f t="shared" si="114"/>
        <v>76972850</v>
      </c>
      <c r="AB257" s="91">
        <f t="shared" si="114"/>
        <v>83969675</v>
      </c>
      <c r="AC257" s="91">
        <f t="shared" si="114"/>
        <v>88822850</v>
      </c>
      <c r="AD257" s="93">
        <f t="shared" si="114"/>
        <v>91162925</v>
      </c>
    </row>
    <row r="258" spans="1:30" ht="15">
      <c r="A258" s="60"/>
      <c r="B258" s="35"/>
      <c r="C258" s="38"/>
      <c r="D258" s="38"/>
      <c r="E258" s="38"/>
      <c r="F258" s="38"/>
      <c r="G258" s="38"/>
      <c r="H258" s="38"/>
      <c r="I258" s="38"/>
      <c r="J258" s="38"/>
      <c r="K258" s="16"/>
      <c r="L258" s="25"/>
      <c r="M258" s="25"/>
      <c r="N258" s="25"/>
      <c r="O258" s="26"/>
      <c r="P258" s="26"/>
      <c r="Q258" s="25"/>
      <c r="R258" s="25"/>
      <c r="S258" s="25"/>
      <c r="T258" s="25"/>
      <c r="U258" s="16"/>
      <c r="V258" s="28"/>
      <c r="W258" s="28"/>
      <c r="X258" s="28"/>
      <c r="Y258" s="28"/>
      <c r="Z258" s="28"/>
      <c r="AA258" s="28"/>
      <c r="AB258" s="83"/>
      <c r="AC258" s="28"/>
      <c r="AD258" s="108"/>
    </row>
    <row r="259" spans="1:30" ht="15">
      <c r="A259" s="60" t="s">
        <v>97</v>
      </c>
      <c r="B259" s="35"/>
      <c r="C259" s="38"/>
      <c r="D259" s="38"/>
      <c r="E259" s="38"/>
      <c r="F259" s="38"/>
      <c r="G259" s="38"/>
      <c r="H259" s="38"/>
      <c r="I259" s="38"/>
      <c r="J259" s="38"/>
      <c r="K259" s="16"/>
      <c r="L259" s="92"/>
      <c r="M259" s="92"/>
      <c r="N259" s="92"/>
      <c r="O259" s="26"/>
      <c r="P259" s="26"/>
      <c r="Q259" s="92"/>
      <c r="R259" s="92"/>
      <c r="S259" s="92"/>
      <c r="T259" s="92"/>
      <c r="U259" s="16"/>
      <c r="V259" s="28"/>
      <c r="W259" s="28"/>
      <c r="X259" s="28"/>
      <c r="Y259" s="28"/>
      <c r="Z259" s="28"/>
      <c r="AA259" s="28"/>
      <c r="AB259" s="83"/>
      <c r="AC259" s="28"/>
      <c r="AD259" s="108"/>
    </row>
    <row r="260" spans="1:30" ht="15">
      <c r="A260" s="21">
        <v>1452</v>
      </c>
      <c r="B260" s="22" t="s">
        <v>98</v>
      </c>
      <c r="C260" s="23">
        <v>620</v>
      </c>
      <c r="D260" s="23">
        <v>630</v>
      </c>
      <c r="E260" s="24">
        <v>640</v>
      </c>
      <c r="F260" s="24">
        <v>640</v>
      </c>
      <c r="G260" s="24">
        <v>640</v>
      </c>
      <c r="H260" s="24">
        <v>640</v>
      </c>
      <c r="I260" s="24">
        <v>640</v>
      </c>
      <c r="J260" s="24">
        <v>640</v>
      </c>
      <c r="K260" s="16"/>
      <c r="L260" s="92">
        <v>49</v>
      </c>
      <c r="M260" s="92">
        <v>49</v>
      </c>
      <c r="N260" s="92">
        <f>SUM(L260:M260)</f>
        <v>98</v>
      </c>
      <c r="O260" s="26">
        <v>27</v>
      </c>
      <c r="P260" s="26">
        <v>80</v>
      </c>
      <c r="Q260" s="92">
        <v>107</v>
      </c>
      <c r="R260" s="92">
        <v>110</v>
      </c>
      <c r="S260" s="92">
        <v>102</v>
      </c>
      <c r="T260" s="92">
        <v>104</v>
      </c>
      <c r="U260" s="16"/>
      <c r="V260" s="28">
        <f aca="true" t="shared" si="115" ref="V260:W262">L260*D260</f>
        <v>30870</v>
      </c>
      <c r="W260" s="28">
        <f t="shared" si="115"/>
        <v>31360</v>
      </c>
      <c r="X260" s="28">
        <f>V260+W260</f>
        <v>62230</v>
      </c>
      <c r="Y260" s="28">
        <f aca="true" t="shared" si="116" ref="Y260:Z262">F260*O260</f>
        <v>17280</v>
      </c>
      <c r="Z260" s="28">
        <f t="shared" si="116"/>
        <v>51200</v>
      </c>
      <c r="AA260" s="28">
        <f>SUM(Y260:Z260)</f>
        <v>68480</v>
      </c>
      <c r="AB260" s="83">
        <f aca="true" t="shared" si="117" ref="AB260:AD262">H260*R260</f>
        <v>70400</v>
      </c>
      <c r="AC260" s="83">
        <f t="shared" si="117"/>
        <v>65280</v>
      </c>
      <c r="AD260" s="108">
        <f t="shared" si="117"/>
        <v>66560</v>
      </c>
    </row>
    <row r="261" spans="1:30" ht="15">
      <c r="A261" s="21">
        <v>1453</v>
      </c>
      <c r="B261" s="22" t="s">
        <v>99</v>
      </c>
      <c r="C261" s="23">
        <v>1860</v>
      </c>
      <c r="D261" s="23">
        <v>1900</v>
      </c>
      <c r="E261" s="24">
        <v>1900</v>
      </c>
      <c r="F261" s="24">
        <v>1900</v>
      </c>
      <c r="G261" s="24">
        <v>1900</v>
      </c>
      <c r="H261" s="24">
        <v>1900</v>
      </c>
      <c r="I261" s="24">
        <v>1900</v>
      </c>
      <c r="J261" s="24">
        <v>1900</v>
      </c>
      <c r="K261" s="16"/>
      <c r="L261" s="92">
        <v>1995</v>
      </c>
      <c r="M261" s="92">
        <v>1995</v>
      </c>
      <c r="N261" s="92">
        <f>SUM(L261:M261)</f>
        <v>3990</v>
      </c>
      <c r="O261" s="26">
        <v>1017</v>
      </c>
      <c r="P261" s="26">
        <v>3052</v>
      </c>
      <c r="Q261" s="92">
        <v>4069</v>
      </c>
      <c r="R261" s="92">
        <v>4293</v>
      </c>
      <c r="S261" s="92">
        <v>4529</v>
      </c>
      <c r="T261" s="92">
        <v>4756</v>
      </c>
      <c r="U261" s="16"/>
      <c r="V261" s="28">
        <f t="shared" si="115"/>
        <v>3790500</v>
      </c>
      <c r="W261" s="28">
        <f t="shared" si="115"/>
        <v>3790500</v>
      </c>
      <c r="X261" s="28">
        <f>V261+W261</f>
        <v>7581000</v>
      </c>
      <c r="Y261" s="28">
        <f t="shared" si="116"/>
        <v>1932300</v>
      </c>
      <c r="Z261" s="28">
        <f t="shared" si="116"/>
        <v>5798800</v>
      </c>
      <c r="AA261" s="28">
        <f>SUM(Y261:Z261)</f>
        <v>7731100</v>
      </c>
      <c r="AB261" s="83">
        <f t="shared" si="117"/>
        <v>8156700</v>
      </c>
      <c r="AC261" s="83">
        <f t="shared" si="117"/>
        <v>8605100</v>
      </c>
      <c r="AD261" s="108">
        <f t="shared" si="117"/>
        <v>9036400</v>
      </c>
    </row>
    <row r="262" spans="1:30" ht="15">
      <c r="A262" s="21">
        <v>1814</v>
      </c>
      <c r="B262" s="22" t="s">
        <v>100</v>
      </c>
      <c r="C262" s="23">
        <v>160</v>
      </c>
      <c r="D262" s="23">
        <v>160</v>
      </c>
      <c r="E262" s="24">
        <v>160</v>
      </c>
      <c r="F262" s="24">
        <v>160</v>
      </c>
      <c r="G262" s="24">
        <v>160</v>
      </c>
      <c r="H262" s="24">
        <v>160</v>
      </c>
      <c r="I262" s="24">
        <v>160</v>
      </c>
      <c r="J262" s="24">
        <v>160</v>
      </c>
      <c r="K262" s="16"/>
      <c r="L262" s="92">
        <v>32368</v>
      </c>
      <c r="M262" s="92">
        <v>32368</v>
      </c>
      <c r="N262" s="92">
        <f>SUM(L262:M262)</f>
        <v>64736</v>
      </c>
      <c r="O262" s="26">
        <v>18734</v>
      </c>
      <c r="P262" s="26">
        <v>56200</v>
      </c>
      <c r="Q262" s="92">
        <v>74934</v>
      </c>
      <c r="R262" s="92">
        <v>86752</v>
      </c>
      <c r="S262" s="92">
        <v>100449</v>
      </c>
      <c r="T262" s="92">
        <v>116325</v>
      </c>
      <c r="U262" s="16"/>
      <c r="V262" s="28">
        <f t="shared" si="115"/>
        <v>5178880</v>
      </c>
      <c r="W262" s="28">
        <f t="shared" si="115"/>
        <v>5178880</v>
      </c>
      <c r="X262" s="28">
        <f>V262+W262</f>
        <v>10357760</v>
      </c>
      <c r="Y262" s="28">
        <f t="shared" si="116"/>
        <v>2997440</v>
      </c>
      <c r="Z262" s="28">
        <f t="shared" si="116"/>
        <v>8992000</v>
      </c>
      <c r="AA262" s="28">
        <f>SUM(Y262:Z262)</f>
        <v>11989440</v>
      </c>
      <c r="AB262" s="83">
        <f t="shared" si="117"/>
        <v>13880320</v>
      </c>
      <c r="AC262" s="83">
        <f t="shared" si="117"/>
        <v>16071840</v>
      </c>
      <c r="AD262" s="108">
        <f t="shared" si="117"/>
        <v>18612000</v>
      </c>
    </row>
    <row r="263" spans="1:30" ht="15">
      <c r="A263" s="60" t="s">
        <v>97</v>
      </c>
      <c r="B263" s="35"/>
      <c r="C263" s="38"/>
      <c r="D263" s="23"/>
      <c r="E263" s="39"/>
      <c r="F263" s="39"/>
      <c r="G263" s="39"/>
      <c r="H263" s="39"/>
      <c r="I263" s="39"/>
      <c r="J263" s="39"/>
      <c r="K263" s="16"/>
      <c r="L263" s="25"/>
      <c r="M263" s="25"/>
      <c r="N263" s="25"/>
      <c r="O263" s="26"/>
      <c r="P263" s="26"/>
      <c r="Q263" s="27"/>
      <c r="R263" s="27"/>
      <c r="S263" s="27"/>
      <c r="T263" s="27"/>
      <c r="U263" s="16"/>
      <c r="V263" s="28">
        <f aca="true" t="shared" si="118" ref="V263:AD263">SUM(V260:V262)</f>
        <v>9000250</v>
      </c>
      <c r="W263" s="28">
        <f t="shared" si="118"/>
        <v>9000740</v>
      </c>
      <c r="X263" s="28">
        <f t="shared" si="118"/>
        <v>18000990</v>
      </c>
      <c r="Y263" s="28">
        <f t="shared" si="118"/>
        <v>4947020</v>
      </c>
      <c r="Z263" s="28">
        <f t="shared" si="118"/>
        <v>14842000</v>
      </c>
      <c r="AA263" s="28">
        <f t="shared" si="118"/>
        <v>19789020</v>
      </c>
      <c r="AB263" s="28">
        <f t="shared" si="118"/>
        <v>22107420</v>
      </c>
      <c r="AC263" s="28">
        <f t="shared" si="118"/>
        <v>24742220</v>
      </c>
      <c r="AD263" s="108">
        <f t="shared" si="118"/>
        <v>27714960</v>
      </c>
    </row>
    <row r="264" spans="1:30" ht="15">
      <c r="A264" s="60"/>
      <c r="B264" s="35"/>
      <c r="C264" s="38"/>
      <c r="D264" s="23"/>
      <c r="E264" s="39"/>
      <c r="F264" s="39"/>
      <c r="G264" s="39"/>
      <c r="H264" s="39"/>
      <c r="I264" s="39"/>
      <c r="J264" s="39"/>
      <c r="K264" s="16"/>
      <c r="L264" s="25"/>
      <c r="M264" s="25"/>
      <c r="N264" s="25"/>
      <c r="O264" s="26"/>
      <c r="P264" s="26"/>
      <c r="Q264" s="25"/>
      <c r="R264" s="27"/>
      <c r="S264" s="27"/>
      <c r="T264" s="27"/>
      <c r="U264" s="16"/>
      <c r="V264" s="28"/>
      <c r="W264" s="28"/>
      <c r="X264" s="28"/>
      <c r="Y264" s="28"/>
      <c r="Z264" s="28"/>
      <c r="AA264" s="28"/>
      <c r="AB264" s="83"/>
      <c r="AC264" s="28"/>
      <c r="AD264" s="108"/>
    </row>
    <row r="265" spans="1:30" ht="15">
      <c r="A265" s="60" t="s">
        <v>101</v>
      </c>
      <c r="B265" s="35"/>
      <c r="C265" s="38"/>
      <c r="D265" s="23"/>
      <c r="E265" s="39"/>
      <c r="F265" s="39"/>
      <c r="G265" s="39"/>
      <c r="H265" s="39"/>
      <c r="I265" s="39"/>
      <c r="J265" s="39"/>
      <c r="K265" s="16"/>
      <c r="L265" s="25"/>
      <c r="M265" s="25"/>
      <c r="N265" s="25"/>
      <c r="O265" s="26"/>
      <c r="P265" s="26"/>
      <c r="Q265" s="27"/>
      <c r="R265" s="27"/>
      <c r="S265" s="27"/>
      <c r="T265" s="27"/>
      <c r="U265" s="16"/>
      <c r="V265" s="28"/>
      <c r="W265" s="28"/>
      <c r="X265" s="28"/>
      <c r="Y265" s="28"/>
      <c r="Z265" s="28"/>
      <c r="AA265" s="28"/>
      <c r="AB265" s="83"/>
      <c r="AC265" s="28"/>
      <c r="AD265" s="108"/>
    </row>
    <row r="266" spans="1:30" ht="15">
      <c r="A266" s="21">
        <v>2452</v>
      </c>
      <c r="B266" s="22" t="s">
        <v>98</v>
      </c>
      <c r="C266" s="38">
        <v>310</v>
      </c>
      <c r="D266" s="23">
        <v>315</v>
      </c>
      <c r="E266" s="39">
        <v>320</v>
      </c>
      <c r="F266" s="24">
        <v>320</v>
      </c>
      <c r="G266" s="24">
        <v>320</v>
      </c>
      <c r="H266" s="24">
        <v>320</v>
      </c>
      <c r="I266" s="24">
        <v>320</v>
      </c>
      <c r="J266" s="24">
        <v>320</v>
      </c>
      <c r="K266" s="16"/>
      <c r="L266" s="92">
        <v>75</v>
      </c>
      <c r="M266" s="92">
        <v>75</v>
      </c>
      <c r="N266" s="92">
        <v>150</v>
      </c>
      <c r="O266" s="26">
        <v>41</v>
      </c>
      <c r="P266" s="26">
        <v>122</v>
      </c>
      <c r="Q266" s="92">
        <v>163</v>
      </c>
      <c r="R266" s="92">
        <v>168</v>
      </c>
      <c r="S266" s="92">
        <v>157</v>
      </c>
      <c r="T266" s="92">
        <v>159</v>
      </c>
      <c r="U266" s="16"/>
      <c r="V266" s="28">
        <f aca="true" t="shared" si="119" ref="V266:W268">L266*D266</f>
        <v>23625</v>
      </c>
      <c r="W266" s="28">
        <f t="shared" si="119"/>
        <v>24000</v>
      </c>
      <c r="X266" s="28">
        <f>V266+W266</f>
        <v>47625</v>
      </c>
      <c r="Y266" s="28">
        <f aca="true" t="shared" si="120" ref="Y266:Z268">F266*O266</f>
        <v>13120</v>
      </c>
      <c r="Z266" s="28">
        <f t="shared" si="120"/>
        <v>39040</v>
      </c>
      <c r="AA266" s="28">
        <f>SUM(Y266:Z266)</f>
        <v>52160</v>
      </c>
      <c r="AB266" s="83">
        <f aca="true" t="shared" si="121" ref="AB266:AD268">H266*R266</f>
        <v>53760</v>
      </c>
      <c r="AC266" s="83">
        <f t="shared" si="121"/>
        <v>50240</v>
      </c>
      <c r="AD266" s="108">
        <f t="shared" si="121"/>
        <v>50880</v>
      </c>
    </row>
    <row r="267" spans="1:30" ht="15">
      <c r="A267" s="21">
        <v>2453</v>
      </c>
      <c r="B267" s="22" t="s">
        <v>99</v>
      </c>
      <c r="C267" s="38">
        <v>930</v>
      </c>
      <c r="D267" s="23">
        <v>950</v>
      </c>
      <c r="E267" s="39">
        <v>950</v>
      </c>
      <c r="F267" s="24">
        <v>950</v>
      </c>
      <c r="G267" s="24">
        <v>950</v>
      </c>
      <c r="H267" s="24">
        <v>950</v>
      </c>
      <c r="I267" s="24">
        <v>950</v>
      </c>
      <c r="J267" s="24">
        <v>950</v>
      </c>
      <c r="K267" s="16"/>
      <c r="L267" s="92">
        <v>1508</v>
      </c>
      <c r="M267" s="92">
        <v>1508</v>
      </c>
      <c r="N267" s="92">
        <v>3016</v>
      </c>
      <c r="O267" s="26">
        <v>769</v>
      </c>
      <c r="P267" s="26">
        <v>2306</v>
      </c>
      <c r="Q267" s="92">
        <v>3075</v>
      </c>
      <c r="R267" s="92">
        <v>3244</v>
      </c>
      <c r="S267" s="92">
        <v>3423</v>
      </c>
      <c r="T267" s="92">
        <v>3594</v>
      </c>
      <c r="U267" s="16"/>
      <c r="V267" s="28">
        <f t="shared" si="119"/>
        <v>1432600</v>
      </c>
      <c r="W267" s="28">
        <f t="shared" si="119"/>
        <v>1432600</v>
      </c>
      <c r="X267" s="28">
        <f>V267+W267</f>
        <v>2865200</v>
      </c>
      <c r="Y267" s="28">
        <f t="shared" si="120"/>
        <v>730550</v>
      </c>
      <c r="Z267" s="28">
        <f t="shared" si="120"/>
        <v>2190700</v>
      </c>
      <c r="AA267" s="28">
        <f>SUM(Y267:Z267)</f>
        <v>2921250</v>
      </c>
      <c r="AB267" s="28">
        <f t="shared" si="121"/>
        <v>3081800</v>
      </c>
      <c r="AC267" s="28">
        <f t="shared" si="121"/>
        <v>3251850</v>
      </c>
      <c r="AD267" s="108">
        <f t="shared" si="121"/>
        <v>3414300</v>
      </c>
    </row>
    <row r="268" spans="1:30" ht="15">
      <c r="A268" s="21">
        <v>2814</v>
      </c>
      <c r="B268" s="22" t="s">
        <v>100</v>
      </c>
      <c r="C268" s="38">
        <v>80</v>
      </c>
      <c r="D268" s="23">
        <v>80</v>
      </c>
      <c r="E268" s="39">
        <v>0</v>
      </c>
      <c r="F268" s="24">
        <v>0</v>
      </c>
      <c r="G268" s="24">
        <v>0</v>
      </c>
      <c r="H268" s="24">
        <v>0</v>
      </c>
      <c r="I268" s="24">
        <v>0</v>
      </c>
      <c r="J268" s="24">
        <v>0</v>
      </c>
      <c r="K268" s="16"/>
      <c r="L268" s="92">
        <v>0</v>
      </c>
      <c r="M268" s="92">
        <v>0</v>
      </c>
      <c r="N268" s="92">
        <v>0</v>
      </c>
      <c r="O268" s="26">
        <v>0</v>
      </c>
      <c r="P268" s="26">
        <v>0</v>
      </c>
      <c r="Q268" s="92">
        <v>0</v>
      </c>
      <c r="R268" s="92">
        <v>0</v>
      </c>
      <c r="S268" s="92">
        <v>0</v>
      </c>
      <c r="T268" s="92">
        <v>0</v>
      </c>
      <c r="U268" s="16"/>
      <c r="V268" s="28">
        <f t="shared" si="119"/>
        <v>0</v>
      </c>
      <c r="W268" s="28">
        <f t="shared" si="119"/>
        <v>0</v>
      </c>
      <c r="X268" s="28">
        <f>V268+W268</f>
        <v>0</v>
      </c>
      <c r="Y268" s="28">
        <f t="shared" si="120"/>
        <v>0</v>
      </c>
      <c r="Z268" s="28">
        <f t="shared" si="120"/>
        <v>0</v>
      </c>
      <c r="AA268" s="28">
        <f>SUM(Y268:Z268)</f>
        <v>0</v>
      </c>
      <c r="AB268" s="83">
        <f t="shared" si="121"/>
        <v>0</v>
      </c>
      <c r="AC268" s="83">
        <f t="shared" si="121"/>
        <v>0</v>
      </c>
      <c r="AD268" s="108">
        <f t="shared" si="121"/>
        <v>0</v>
      </c>
    </row>
    <row r="269" spans="1:30" ht="15">
      <c r="A269" s="34" t="s">
        <v>101</v>
      </c>
      <c r="B269" s="35"/>
      <c r="C269" s="38"/>
      <c r="D269" s="38"/>
      <c r="E269" s="39"/>
      <c r="F269" s="39"/>
      <c r="G269" s="39"/>
      <c r="H269" s="39"/>
      <c r="I269" s="39"/>
      <c r="J269" s="39"/>
      <c r="K269" s="16"/>
      <c r="L269" s="92"/>
      <c r="M269" s="92"/>
      <c r="N269" s="92"/>
      <c r="O269" s="26"/>
      <c r="P269" s="26"/>
      <c r="Q269" s="92"/>
      <c r="R269" s="92"/>
      <c r="S269" s="92"/>
      <c r="T269" s="92"/>
      <c r="U269" s="16"/>
      <c r="V269" s="37">
        <f aca="true" t="shared" si="122" ref="V269:AD269">SUM(V266:V268)</f>
        <v>1456225</v>
      </c>
      <c r="W269" s="37">
        <f t="shared" si="122"/>
        <v>1456600</v>
      </c>
      <c r="X269" s="37">
        <f t="shared" si="122"/>
        <v>2912825</v>
      </c>
      <c r="Y269" s="37">
        <f t="shared" si="122"/>
        <v>743670</v>
      </c>
      <c r="Z269" s="37">
        <f t="shared" si="122"/>
        <v>2229740</v>
      </c>
      <c r="AA269" s="37">
        <f t="shared" si="122"/>
        <v>2973410</v>
      </c>
      <c r="AB269" s="37">
        <f t="shared" si="122"/>
        <v>3135560</v>
      </c>
      <c r="AC269" s="37">
        <f t="shared" si="122"/>
        <v>3302090</v>
      </c>
      <c r="AD269" s="116">
        <f t="shared" si="122"/>
        <v>3465180</v>
      </c>
    </row>
    <row r="270" spans="1:30" ht="15">
      <c r="A270" s="34"/>
      <c r="B270" s="35"/>
      <c r="C270" s="38"/>
      <c r="D270" s="38"/>
      <c r="E270" s="39"/>
      <c r="F270" s="39"/>
      <c r="G270" s="39"/>
      <c r="H270" s="39"/>
      <c r="I270" s="39"/>
      <c r="J270" s="39"/>
      <c r="K270" s="16"/>
      <c r="L270" s="92"/>
      <c r="M270" s="92"/>
      <c r="N270" s="92"/>
      <c r="O270" s="26"/>
      <c r="P270" s="26"/>
      <c r="Q270" s="92"/>
      <c r="R270" s="92"/>
      <c r="S270" s="92"/>
      <c r="T270" s="92"/>
      <c r="U270" s="16"/>
      <c r="V270" s="28"/>
      <c r="W270" s="28"/>
      <c r="X270" s="28"/>
      <c r="Y270" s="28"/>
      <c r="Z270" s="28"/>
      <c r="AA270" s="28"/>
      <c r="AB270" s="83"/>
      <c r="AC270" s="28"/>
      <c r="AD270" s="108"/>
    </row>
    <row r="271" spans="1:30" s="147" customFormat="1" ht="15">
      <c r="A271" s="148" t="s">
        <v>102</v>
      </c>
      <c r="B271" s="35"/>
      <c r="C271" s="39"/>
      <c r="D271" s="39"/>
      <c r="E271" s="39"/>
      <c r="F271" s="39"/>
      <c r="G271" s="39"/>
      <c r="H271" s="39"/>
      <c r="I271" s="39"/>
      <c r="J271" s="39"/>
      <c r="K271" s="16"/>
      <c r="L271" s="26"/>
      <c r="M271" s="26"/>
      <c r="N271" s="26"/>
      <c r="O271" s="26"/>
      <c r="P271" s="26"/>
      <c r="Q271" s="26"/>
      <c r="R271" s="26"/>
      <c r="S271" s="26"/>
      <c r="T271" s="26"/>
      <c r="U271" s="16"/>
      <c r="V271" s="145"/>
      <c r="W271" s="145"/>
      <c r="X271" s="145"/>
      <c r="Y271" s="145"/>
      <c r="Z271" s="145"/>
      <c r="AA271" s="145"/>
      <c r="AB271" s="85"/>
      <c r="AC271" s="145"/>
      <c r="AD271" s="146"/>
    </row>
    <row r="272" spans="1:30" s="147" customFormat="1" ht="15">
      <c r="A272" s="29">
        <v>3452</v>
      </c>
      <c r="B272" s="22" t="s">
        <v>98</v>
      </c>
      <c r="C272" s="39"/>
      <c r="D272" s="39"/>
      <c r="E272" s="39">
        <v>160</v>
      </c>
      <c r="F272" s="24">
        <v>160</v>
      </c>
      <c r="G272" s="24">
        <v>160</v>
      </c>
      <c r="H272" s="24">
        <v>160</v>
      </c>
      <c r="I272" s="24">
        <v>160</v>
      </c>
      <c r="J272" s="24">
        <v>160</v>
      </c>
      <c r="K272" s="16"/>
      <c r="L272" s="26"/>
      <c r="M272" s="26">
        <v>68</v>
      </c>
      <c r="N272" s="26">
        <v>68</v>
      </c>
      <c r="O272" s="26">
        <v>18</v>
      </c>
      <c r="P272" s="26">
        <v>55</v>
      </c>
      <c r="Q272" s="26">
        <v>73</v>
      </c>
      <c r="R272" s="26">
        <v>76</v>
      </c>
      <c r="S272" s="26">
        <v>70</v>
      </c>
      <c r="T272" s="26">
        <v>71</v>
      </c>
      <c r="U272" s="16"/>
      <c r="V272" s="145">
        <f>L272*D272</f>
        <v>0</v>
      </c>
      <c r="W272" s="145">
        <f>M272*E272</f>
        <v>10880</v>
      </c>
      <c r="X272" s="145">
        <f>V272+W272</f>
        <v>10880</v>
      </c>
      <c r="Y272" s="145">
        <f>F272*O272</f>
        <v>2880</v>
      </c>
      <c r="Z272" s="145">
        <f>G272*P272</f>
        <v>8800</v>
      </c>
      <c r="AA272" s="145">
        <f>SUM(Y272:Z272)</f>
        <v>11680</v>
      </c>
      <c r="AB272" s="85">
        <f aca="true" t="shared" si="123" ref="AB272:AD273">H272*R272</f>
        <v>12160</v>
      </c>
      <c r="AC272" s="85">
        <f t="shared" si="123"/>
        <v>11200</v>
      </c>
      <c r="AD272" s="146">
        <f t="shared" si="123"/>
        <v>11360</v>
      </c>
    </row>
    <row r="273" spans="1:30" s="147" customFormat="1" ht="15">
      <c r="A273" s="29">
        <v>3453</v>
      </c>
      <c r="B273" s="22" t="s">
        <v>99</v>
      </c>
      <c r="C273" s="39"/>
      <c r="D273" s="39"/>
      <c r="E273" s="39">
        <v>475</v>
      </c>
      <c r="F273" s="24">
        <v>475</v>
      </c>
      <c r="G273" s="24">
        <v>475</v>
      </c>
      <c r="H273" s="24">
        <v>475</v>
      </c>
      <c r="I273" s="24">
        <v>475</v>
      </c>
      <c r="J273" s="24">
        <v>475</v>
      </c>
      <c r="K273" s="16"/>
      <c r="L273" s="26"/>
      <c r="M273" s="26">
        <v>1355</v>
      </c>
      <c r="N273" s="26">
        <v>1355</v>
      </c>
      <c r="O273" s="26">
        <v>346</v>
      </c>
      <c r="P273" s="26">
        <v>1036</v>
      </c>
      <c r="Q273" s="26">
        <v>1382</v>
      </c>
      <c r="R273" s="26">
        <v>1458</v>
      </c>
      <c r="S273" s="26">
        <v>1538</v>
      </c>
      <c r="T273" s="26">
        <v>1615</v>
      </c>
      <c r="U273" s="16"/>
      <c r="V273" s="145">
        <f>L273*D273</f>
        <v>0</v>
      </c>
      <c r="W273" s="145">
        <f>M273*E273</f>
        <v>643625</v>
      </c>
      <c r="X273" s="145">
        <f>V273+W273</f>
        <v>643625</v>
      </c>
      <c r="Y273" s="145">
        <f>F273*O273</f>
        <v>164350</v>
      </c>
      <c r="Z273" s="145">
        <f>G273*P273</f>
        <v>492100</v>
      </c>
      <c r="AA273" s="145">
        <f>SUM(Y273:Z273)</f>
        <v>656450</v>
      </c>
      <c r="AB273" s="85">
        <f t="shared" si="123"/>
        <v>692550</v>
      </c>
      <c r="AC273" s="85">
        <f t="shared" si="123"/>
        <v>730550</v>
      </c>
      <c r="AD273" s="146">
        <f t="shared" si="123"/>
        <v>767125</v>
      </c>
    </row>
    <row r="274" spans="1:30" s="147" customFormat="1" ht="15">
      <c r="A274" s="149" t="s">
        <v>102</v>
      </c>
      <c r="B274" s="35"/>
      <c r="C274" s="39"/>
      <c r="D274" s="39"/>
      <c r="E274" s="39"/>
      <c r="F274" s="39"/>
      <c r="G274" s="39"/>
      <c r="H274" s="39"/>
      <c r="I274" s="39"/>
      <c r="J274" s="39"/>
      <c r="K274" s="16"/>
      <c r="L274" s="26"/>
      <c r="M274" s="26"/>
      <c r="N274" s="26"/>
      <c r="O274" s="26"/>
      <c r="P274" s="26"/>
      <c r="Q274" s="58"/>
      <c r="R274" s="59"/>
      <c r="S274" s="59"/>
      <c r="T274" s="59"/>
      <c r="U274" s="16"/>
      <c r="V274" s="145">
        <f aca="true" t="shared" si="124" ref="V274:AD274">SUM(V272:V273)</f>
        <v>0</v>
      </c>
      <c r="W274" s="145">
        <f t="shared" si="124"/>
        <v>654505</v>
      </c>
      <c r="X274" s="145">
        <f t="shared" si="124"/>
        <v>654505</v>
      </c>
      <c r="Y274" s="145">
        <f t="shared" si="124"/>
        <v>167230</v>
      </c>
      <c r="Z274" s="145">
        <f t="shared" si="124"/>
        <v>500900</v>
      </c>
      <c r="AA274" s="145">
        <f t="shared" si="124"/>
        <v>668130</v>
      </c>
      <c r="AB274" s="145">
        <f t="shared" si="124"/>
        <v>704710</v>
      </c>
      <c r="AC274" s="145">
        <f t="shared" si="124"/>
        <v>741750</v>
      </c>
      <c r="AD274" s="146">
        <f t="shared" si="124"/>
        <v>778485</v>
      </c>
    </row>
    <row r="275" spans="1:30" s="147" customFormat="1" ht="15">
      <c r="A275" s="149" t="s">
        <v>103</v>
      </c>
      <c r="B275" s="35"/>
      <c r="C275" s="39"/>
      <c r="D275" s="39"/>
      <c r="E275" s="39"/>
      <c r="F275" s="39"/>
      <c r="G275" s="39"/>
      <c r="H275" s="39"/>
      <c r="I275" s="39"/>
      <c r="J275" s="39"/>
      <c r="K275" s="16"/>
      <c r="L275" s="26"/>
      <c r="M275" s="26"/>
      <c r="N275" s="26"/>
      <c r="O275" s="26"/>
      <c r="P275" s="26"/>
      <c r="Q275" s="22"/>
      <c r="R275" s="59"/>
      <c r="S275" s="59"/>
      <c r="T275" s="59"/>
      <c r="U275" s="16"/>
      <c r="V275" s="37">
        <f aca="true" t="shared" si="125" ref="V275:AD275">SUM(V274,V269,V263)</f>
        <v>10456475</v>
      </c>
      <c r="W275" s="37">
        <f t="shared" si="125"/>
        <v>11111845</v>
      </c>
      <c r="X275" s="37">
        <f t="shared" si="125"/>
        <v>21568320</v>
      </c>
      <c r="Y275" s="37">
        <f t="shared" si="125"/>
        <v>5857920</v>
      </c>
      <c r="Z275" s="37">
        <f t="shared" si="125"/>
        <v>17572640</v>
      </c>
      <c r="AA275" s="37">
        <f t="shared" si="125"/>
        <v>23430560</v>
      </c>
      <c r="AB275" s="37">
        <f t="shared" si="125"/>
        <v>25947690</v>
      </c>
      <c r="AC275" s="37">
        <f t="shared" si="125"/>
        <v>28786060</v>
      </c>
      <c r="AD275" s="116">
        <f t="shared" si="125"/>
        <v>31958625</v>
      </c>
    </row>
    <row r="276" spans="1:30" s="147" customFormat="1" ht="8.25" customHeight="1">
      <c r="A276" s="149"/>
      <c r="B276" s="35"/>
      <c r="C276" s="39"/>
      <c r="D276" s="39"/>
      <c r="E276" s="39"/>
      <c r="F276" s="39"/>
      <c r="G276" s="39"/>
      <c r="H276" s="39"/>
      <c r="I276" s="39"/>
      <c r="J276" s="39"/>
      <c r="K276" s="16"/>
      <c r="L276" s="26"/>
      <c r="M276" s="26"/>
      <c r="N276" s="26"/>
      <c r="O276" s="26"/>
      <c r="P276" s="26"/>
      <c r="Q276" s="58"/>
      <c r="R276" s="59"/>
      <c r="S276" s="59"/>
      <c r="T276" s="59"/>
      <c r="U276" s="16"/>
      <c r="V276" s="145"/>
      <c r="W276" s="145"/>
      <c r="X276" s="145"/>
      <c r="Y276" s="145"/>
      <c r="Z276" s="145"/>
      <c r="AA276" s="145"/>
      <c r="AB276" s="85"/>
      <c r="AC276" s="145"/>
      <c r="AD276" s="146"/>
    </row>
    <row r="277" spans="1:30" s="147" customFormat="1" ht="15">
      <c r="A277" s="149" t="s">
        <v>104</v>
      </c>
      <c r="B277" s="35"/>
      <c r="C277" s="61"/>
      <c r="D277" s="61"/>
      <c r="E277" s="61"/>
      <c r="F277" s="61"/>
      <c r="G277" s="61"/>
      <c r="H277" s="61"/>
      <c r="I277" s="61"/>
      <c r="J277" s="61"/>
      <c r="K277" s="16"/>
      <c r="L277" s="26"/>
      <c r="M277" s="26"/>
      <c r="N277" s="26"/>
      <c r="O277" s="26"/>
      <c r="P277" s="26"/>
      <c r="Q277" s="53"/>
      <c r="R277" s="26"/>
      <c r="S277" s="26"/>
      <c r="T277" s="26"/>
      <c r="U277" s="16"/>
      <c r="V277" s="145"/>
      <c r="W277" s="145"/>
      <c r="X277" s="145"/>
      <c r="Y277" s="145"/>
      <c r="Z277" s="145"/>
      <c r="AA277" s="145"/>
      <c r="AB277" s="85"/>
      <c r="AC277" s="145"/>
      <c r="AD277" s="146"/>
    </row>
    <row r="278" spans="1:30" s="147" customFormat="1" ht="15">
      <c r="A278" s="29">
        <v>1631</v>
      </c>
      <c r="B278" s="22" t="s">
        <v>105</v>
      </c>
      <c r="C278" s="24">
        <v>380</v>
      </c>
      <c r="D278" s="24">
        <v>390</v>
      </c>
      <c r="E278" s="24">
        <v>280</v>
      </c>
      <c r="F278" s="24">
        <v>280</v>
      </c>
      <c r="G278" s="24">
        <v>280</v>
      </c>
      <c r="H278" s="24">
        <v>280</v>
      </c>
      <c r="I278" s="24">
        <v>280</v>
      </c>
      <c r="J278" s="24">
        <v>280</v>
      </c>
      <c r="K278" s="16"/>
      <c r="L278" s="26">
        <v>36609</v>
      </c>
      <c r="M278" s="26">
        <v>18304</v>
      </c>
      <c r="N278" s="26">
        <f aca="true" t="shared" si="126" ref="N278:N290">SUM(L278:M278)</f>
        <v>54913</v>
      </c>
      <c r="O278" s="26">
        <v>14353</v>
      </c>
      <c r="P278" s="26">
        <v>43059</v>
      </c>
      <c r="Q278" s="26">
        <v>57412</v>
      </c>
      <c r="R278" s="26">
        <v>59730</v>
      </c>
      <c r="S278" s="26">
        <v>63015</v>
      </c>
      <c r="T278" s="26">
        <v>66166</v>
      </c>
      <c r="U278" s="16"/>
      <c r="V278" s="145">
        <f aca="true" t="shared" si="127" ref="V278:V290">L278*D278</f>
        <v>14277510</v>
      </c>
      <c r="W278" s="145">
        <f aca="true" t="shared" si="128" ref="W278:W290">M278*E278</f>
        <v>5125120</v>
      </c>
      <c r="X278" s="145">
        <f>V278+W278</f>
        <v>19402630</v>
      </c>
      <c r="Y278" s="145">
        <f aca="true" t="shared" si="129" ref="Y278:Y290">F278*O278</f>
        <v>4018840</v>
      </c>
      <c r="Z278" s="145">
        <f aca="true" t="shared" si="130" ref="Z278:Z290">G278*P278</f>
        <v>12056520</v>
      </c>
      <c r="AA278" s="145">
        <f>SUM(Y278:Z278)</f>
        <v>16075360</v>
      </c>
      <c r="AB278" s="85">
        <f aca="true" t="shared" si="131" ref="AB278:AB290">H278*R278</f>
        <v>16724400</v>
      </c>
      <c r="AC278" s="85">
        <f aca="true" t="shared" si="132" ref="AC278:AC290">I278*S278</f>
        <v>17644200</v>
      </c>
      <c r="AD278" s="146">
        <f aca="true" t="shared" si="133" ref="AD278:AD290">J278*T278</f>
        <v>18526480</v>
      </c>
    </row>
    <row r="279" spans="1:30" s="147" customFormat="1" ht="15">
      <c r="A279" s="29">
        <v>1632</v>
      </c>
      <c r="B279" s="22" t="s">
        <v>106</v>
      </c>
      <c r="C279" s="24">
        <v>620</v>
      </c>
      <c r="D279" s="24">
        <v>630</v>
      </c>
      <c r="E279" s="24">
        <v>600</v>
      </c>
      <c r="F279" s="24">
        <v>600</v>
      </c>
      <c r="G279" s="24">
        <v>600</v>
      </c>
      <c r="H279" s="24">
        <v>600</v>
      </c>
      <c r="I279" s="24">
        <v>600</v>
      </c>
      <c r="J279" s="24">
        <v>600</v>
      </c>
      <c r="K279" s="16"/>
      <c r="L279" s="26">
        <v>392</v>
      </c>
      <c r="M279" s="26">
        <v>196</v>
      </c>
      <c r="N279" s="26">
        <f t="shared" si="126"/>
        <v>588</v>
      </c>
      <c r="O279" s="26">
        <v>154</v>
      </c>
      <c r="P279" s="26">
        <v>460</v>
      </c>
      <c r="Q279" s="26">
        <v>614</v>
      </c>
      <c r="R279" s="26">
        <v>639</v>
      </c>
      <c r="S279" s="26">
        <v>674</v>
      </c>
      <c r="T279" s="26">
        <v>708</v>
      </c>
      <c r="U279" s="16"/>
      <c r="V279" s="145">
        <f t="shared" si="127"/>
        <v>246960</v>
      </c>
      <c r="W279" s="145">
        <f t="shared" si="128"/>
        <v>117600</v>
      </c>
      <c r="X279" s="145">
        <f>V279+W279</f>
        <v>364560</v>
      </c>
      <c r="Y279" s="145">
        <f t="shared" si="129"/>
        <v>92400</v>
      </c>
      <c r="Z279" s="145">
        <f t="shared" si="130"/>
        <v>276000</v>
      </c>
      <c r="AA279" s="145">
        <f aca="true" t="shared" si="134" ref="AA279:AA284">SUM(Y279:Z279)</f>
        <v>368400</v>
      </c>
      <c r="AB279" s="85">
        <f t="shared" si="131"/>
        <v>383400</v>
      </c>
      <c r="AC279" s="85">
        <f t="shared" si="132"/>
        <v>404400</v>
      </c>
      <c r="AD279" s="146">
        <f t="shared" si="133"/>
        <v>424800</v>
      </c>
    </row>
    <row r="280" spans="1:30" s="147" customFormat="1" ht="15">
      <c r="A280" s="29">
        <v>1640</v>
      </c>
      <c r="B280" s="22" t="s">
        <v>107</v>
      </c>
      <c r="C280" s="24">
        <v>0</v>
      </c>
      <c r="D280" s="24">
        <v>0</v>
      </c>
      <c r="E280" s="24">
        <v>0</v>
      </c>
      <c r="F280" s="24">
        <v>0</v>
      </c>
      <c r="G280" s="24">
        <v>0</v>
      </c>
      <c r="H280" s="24">
        <v>0</v>
      </c>
      <c r="I280" s="24">
        <v>0</v>
      </c>
      <c r="J280" s="24">
        <v>0</v>
      </c>
      <c r="K280" s="16"/>
      <c r="L280" s="26">
        <v>404</v>
      </c>
      <c r="M280" s="26">
        <v>404</v>
      </c>
      <c r="N280" s="26">
        <v>808</v>
      </c>
      <c r="O280" s="26">
        <v>202</v>
      </c>
      <c r="P280" s="26">
        <v>606</v>
      </c>
      <c r="Q280" s="26">
        <v>808</v>
      </c>
      <c r="R280" s="26">
        <v>808</v>
      </c>
      <c r="S280" s="26">
        <v>808</v>
      </c>
      <c r="T280" s="26">
        <v>808</v>
      </c>
      <c r="U280" s="16"/>
      <c r="V280" s="145">
        <f t="shared" si="127"/>
        <v>0</v>
      </c>
      <c r="W280" s="145">
        <f t="shared" si="128"/>
        <v>0</v>
      </c>
      <c r="X280" s="145">
        <f aca="true" t="shared" si="135" ref="X280:X289">V280+W280</f>
        <v>0</v>
      </c>
      <c r="Y280" s="145">
        <f t="shared" si="129"/>
        <v>0</v>
      </c>
      <c r="Z280" s="145">
        <f t="shared" si="130"/>
        <v>0</v>
      </c>
      <c r="AA280" s="145">
        <f t="shared" si="134"/>
        <v>0</v>
      </c>
      <c r="AB280" s="85">
        <f t="shared" si="131"/>
        <v>0</v>
      </c>
      <c r="AC280" s="85">
        <f t="shared" si="132"/>
        <v>0</v>
      </c>
      <c r="AD280" s="146">
        <f t="shared" si="133"/>
        <v>0</v>
      </c>
    </row>
    <row r="281" spans="1:30" s="147" customFormat="1" ht="15">
      <c r="A281" s="29">
        <v>1641</v>
      </c>
      <c r="B281" s="22" t="s">
        <v>108</v>
      </c>
      <c r="C281" s="24">
        <v>120</v>
      </c>
      <c r="D281" s="24">
        <v>120</v>
      </c>
      <c r="E281" s="24">
        <v>120</v>
      </c>
      <c r="F281" s="24">
        <v>120</v>
      </c>
      <c r="G281" s="24">
        <v>120</v>
      </c>
      <c r="H281" s="24">
        <v>120</v>
      </c>
      <c r="I281" s="24">
        <v>120</v>
      </c>
      <c r="J281" s="24">
        <v>120</v>
      </c>
      <c r="K281" s="16"/>
      <c r="L281" s="26">
        <v>1611</v>
      </c>
      <c r="M281" s="26">
        <v>805</v>
      </c>
      <c r="N281" s="26">
        <f t="shared" si="126"/>
        <v>2416</v>
      </c>
      <c r="O281" s="26">
        <v>632</v>
      </c>
      <c r="P281" s="26">
        <v>1894</v>
      </c>
      <c r="Q281" s="26">
        <v>2526</v>
      </c>
      <c r="R281" s="26">
        <v>2628</v>
      </c>
      <c r="S281" s="26">
        <v>2773</v>
      </c>
      <c r="T281" s="26">
        <v>2911</v>
      </c>
      <c r="U281" s="16"/>
      <c r="V281" s="145">
        <f t="shared" si="127"/>
        <v>193320</v>
      </c>
      <c r="W281" s="145">
        <f t="shared" si="128"/>
        <v>96600</v>
      </c>
      <c r="X281" s="145">
        <f t="shared" si="135"/>
        <v>289920</v>
      </c>
      <c r="Y281" s="145">
        <f t="shared" si="129"/>
        <v>75840</v>
      </c>
      <c r="Z281" s="145">
        <f t="shared" si="130"/>
        <v>227280</v>
      </c>
      <c r="AA281" s="145">
        <f t="shared" si="134"/>
        <v>303120</v>
      </c>
      <c r="AB281" s="85">
        <f t="shared" si="131"/>
        <v>315360</v>
      </c>
      <c r="AC281" s="85">
        <f t="shared" si="132"/>
        <v>332760</v>
      </c>
      <c r="AD281" s="146">
        <f t="shared" si="133"/>
        <v>349320</v>
      </c>
    </row>
    <row r="282" spans="1:30" s="147" customFormat="1" ht="15">
      <c r="A282" s="29">
        <v>1642</v>
      </c>
      <c r="B282" s="22" t="s">
        <v>109</v>
      </c>
      <c r="C282" s="24">
        <v>490</v>
      </c>
      <c r="D282" s="24">
        <v>500</v>
      </c>
      <c r="E282" s="24">
        <v>480</v>
      </c>
      <c r="F282" s="24">
        <v>480</v>
      </c>
      <c r="G282" s="24">
        <v>480</v>
      </c>
      <c r="H282" s="24">
        <v>480</v>
      </c>
      <c r="I282" s="24">
        <v>480</v>
      </c>
      <c r="J282" s="24">
        <v>480</v>
      </c>
      <c r="K282" s="16"/>
      <c r="L282" s="26">
        <v>34412</v>
      </c>
      <c r="M282" s="26">
        <v>17206</v>
      </c>
      <c r="N282" s="26">
        <f t="shared" si="126"/>
        <v>51618</v>
      </c>
      <c r="O282" s="26">
        <v>13492</v>
      </c>
      <c r="P282" s="26">
        <v>40475</v>
      </c>
      <c r="Q282" s="26">
        <v>53967</v>
      </c>
      <c r="R282" s="26">
        <v>56146</v>
      </c>
      <c r="S282" s="26">
        <v>59234</v>
      </c>
      <c r="T282" s="26">
        <v>62196</v>
      </c>
      <c r="U282" s="16"/>
      <c r="V282" s="145">
        <f t="shared" si="127"/>
        <v>17206000</v>
      </c>
      <c r="W282" s="145">
        <f t="shared" si="128"/>
        <v>8258880</v>
      </c>
      <c r="X282" s="145">
        <f t="shared" si="135"/>
        <v>25464880</v>
      </c>
      <c r="Y282" s="145">
        <f t="shared" si="129"/>
        <v>6476160</v>
      </c>
      <c r="Z282" s="145">
        <f t="shared" si="130"/>
        <v>19428000</v>
      </c>
      <c r="AA282" s="145">
        <f t="shared" si="134"/>
        <v>25904160</v>
      </c>
      <c r="AB282" s="85">
        <f t="shared" si="131"/>
        <v>26950080</v>
      </c>
      <c r="AC282" s="85">
        <f t="shared" si="132"/>
        <v>28432320</v>
      </c>
      <c r="AD282" s="146">
        <f t="shared" si="133"/>
        <v>29854080</v>
      </c>
    </row>
    <row r="283" spans="1:30" s="147" customFormat="1" ht="15">
      <c r="A283" s="29">
        <v>1633</v>
      </c>
      <c r="B283" s="22" t="s">
        <v>110</v>
      </c>
      <c r="C283" s="24">
        <v>250</v>
      </c>
      <c r="D283" s="24">
        <v>250</v>
      </c>
      <c r="E283" s="24">
        <v>720</v>
      </c>
      <c r="F283" s="24">
        <v>720</v>
      </c>
      <c r="G283" s="24">
        <v>720</v>
      </c>
      <c r="H283" s="24">
        <v>720</v>
      </c>
      <c r="I283" s="24">
        <v>720</v>
      </c>
      <c r="J283" s="24">
        <v>720</v>
      </c>
      <c r="K283" s="16"/>
      <c r="L283" s="26">
        <v>36572</v>
      </c>
      <c r="M283" s="26">
        <v>18286</v>
      </c>
      <c r="N283" s="26">
        <f t="shared" si="126"/>
        <v>54858</v>
      </c>
      <c r="O283" s="26">
        <v>14339</v>
      </c>
      <c r="P283" s="26">
        <v>43016</v>
      </c>
      <c r="Q283" s="26">
        <v>57355</v>
      </c>
      <c r="R283" s="26">
        <v>59670</v>
      </c>
      <c r="S283" s="26">
        <v>62952</v>
      </c>
      <c r="T283" s="26">
        <v>66099</v>
      </c>
      <c r="U283" s="16"/>
      <c r="V283" s="145">
        <f t="shared" si="127"/>
        <v>9143000</v>
      </c>
      <c r="W283" s="145">
        <f t="shared" si="128"/>
        <v>13165920</v>
      </c>
      <c r="X283" s="145">
        <f t="shared" si="135"/>
        <v>22308920</v>
      </c>
      <c r="Y283" s="145">
        <f t="shared" si="129"/>
        <v>10324080</v>
      </c>
      <c r="Z283" s="145">
        <f t="shared" si="130"/>
        <v>30971520</v>
      </c>
      <c r="AA283" s="145">
        <f t="shared" si="134"/>
        <v>41295600</v>
      </c>
      <c r="AB283" s="85">
        <f t="shared" si="131"/>
        <v>42962400</v>
      </c>
      <c r="AC283" s="85">
        <f t="shared" si="132"/>
        <v>45325440</v>
      </c>
      <c r="AD283" s="146">
        <f t="shared" si="133"/>
        <v>47591280</v>
      </c>
    </row>
    <row r="284" spans="1:30" s="147" customFormat="1" ht="15">
      <c r="A284" s="29">
        <v>1643</v>
      </c>
      <c r="B284" s="22" t="s">
        <v>111</v>
      </c>
      <c r="C284" s="24">
        <v>0</v>
      </c>
      <c r="D284" s="24">
        <v>0</v>
      </c>
      <c r="E284" s="24">
        <v>0</v>
      </c>
      <c r="F284" s="24">
        <v>0</v>
      </c>
      <c r="G284" s="24">
        <v>0</v>
      </c>
      <c r="H284" s="24">
        <v>0</v>
      </c>
      <c r="I284" s="24">
        <v>0</v>
      </c>
      <c r="J284" s="24">
        <v>0</v>
      </c>
      <c r="K284" s="16"/>
      <c r="L284" s="26">
        <v>404</v>
      </c>
      <c r="M284" s="26">
        <v>404</v>
      </c>
      <c r="N284" s="26">
        <v>808</v>
      </c>
      <c r="O284" s="26">
        <v>202</v>
      </c>
      <c r="P284" s="26">
        <v>606</v>
      </c>
      <c r="Q284" s="26">
        <v>808</v>
      </c>
      <c r="R284" s="26">
        <v>808</v>
      </c>
      <c r="S284" s="26">
        <v>808</v>
      </c>
      <c r="T284" s="26">
        <v>808</v>
      </c>
      <c r="U284" s="16"/>
      <c r="V284" s="145">
        <f t="shared" si="127"/>
        <v>0</v>
      </c>
      <c r="W284" s="145">
        <f t="shared" si="128"/>
        <v>0</v>
      </c>
      <c r="X284" s="145">
        <f t="shared" si="135"/>
        <v>0</v>
      </c>
      <c r="Y284" s="145">
        <f t="shared" si="129"/>
        <v>0</v>
      </c>
      <c r="Z284" s="145">
        <f t="shared" si="130"/>
        <v>0</v>
      </c>
      <c r="AA284" s="145">
        <f t="shared" si="134"/>
        <v>0</v>
      </c>
      <c r="AB284" s="85">
        <f t="shared" si="131"/>
        <v>0</v>
      </c>
      <c r="AC284" s="85">
        <f t="shared" si="132"/>
        <v>0</v>
      </c>
      <c r="AD284" s="146">
        <f t="shared" si="133"/>
        <v>0</v>
      </c>
    </row>
    <row r="285" spans="1:30" s="147" customFormat="1" ht="15">
      <c r="A285" s="29">
        <v>1614</v>
      </c>
      <c r="B285" s="22" t="s">
        <v>42</v>
      </c>
      <c r="C285" s="24">
        <v>250</v>
      </c>
      <c r="D285" s="24">
        <v>250</v>
      </c>
      <c r="E285" s="24">
        <v>420</v>
      </c>
      <c r="F285" s="24">
        <v>420</v>
      </c>
      <c r="G285" s="24">
        <v>420</v>
      </c>
      <c r="H285" s="24">
        <v>420</v>
      </c>
      <c r="I285" s="24">
        <v>420</v>
      </c>
      <c r="J285" s="24">
        <v>420</v>
      </c>
      <c r="K285" s="16"/>
      <c r="L285" s="26">
        <v>15138</v>
      </c>
      <c r="M285" s="26">
        <v>7569</v>
      </c>
      <c r="N285" s="26">
        <f t="shared" si="126"/>
        <v>22707</v>
      </c>
      <c r="O285" s="26">
        <v>5935</v>
      </c>
      <c r="P285" s="26">
        <v>17805</v>
      </c>
      <c r="Q285" s="26">
        <v>23740</v>
      </c>
      <c r="R285" s="26">
        <v>24698</v>
      </c>
      <c r="S285" s="26">
        <v>26057</v>
      </c>
      <c r="T285" s="26">
        <v>27359</v>
      </c>
      <c r="U285" s="16"/>
      <c r="V285" s="145">
        <f t="shared" si="127"/>
        <v>3784500</v>
      </c>
      <c r="W285" s="145">
        <f t="shared" si="128"/>
        <v>3178980</v>
      </c>
      <c r="X285" s="145">
        <f t="shared" si="135"/>
        <v>6963480</v>
      </c>
      <c r="Y285" s="145">
        <f t="shared" si="129"/>
        <v>2492700</v>
      </c>
      <c r="Z285" s="145">
        <f t="shared" si="130"/>
        <v>7478100</v>
      </c>
      <c r="AA285" s="145">
        <f aca="true" t="shared" si="136" ref="AA285:AA290">SUM(Y285:Z285)</f>
        <v>9970800</v>
      </c>
      <c r="AB285" s="85">
        <f t="shared" si="131"/>
        <v>10373160</v>
      </c>
      <c r="AC285" s="85">
        <f t="shared" si="132"/>
        <v>10943940</v>
      </c>
      <c r="AD285" s="146">
        <f t="shared" si="133"/>
        <v>11490780</v>
      </c>
    </row>
    <row r="286" spans="1:30" s="147" customFormat="1" ht="15">
      <c r="A286" s="29">
        <v>1615</v>
      </c>
      <c r="B286" s="22" t="s">
        <v>43</v>
      </c>
      <c r="C286" s="24">
        <v>60</v>
      </c>
      <c r="D286" s="24">
        <v>62</v>
      </c>
      <c r="E286" s="24">
        <v>80</v>
      </c>
      <c r="F286" s="24">
        <v>80</v>
      </c>
      <c r="G286" s="24">
        <v>80</v>
      </c>
      <c r="H286" s="24">
        <v>80</v>
      </c>
      <c r="I286" s="24">
        <v>80</v>
      </c>
      <c r="J286" s="24">
        <v>80</v>
      </c>
      <c r="K286" s="16"/>
      <c r="L286" s="26">
        <v>87091</v>
      </c>
      <c r="M286" s="26">
        <v>43546</v>
      </c>
      <c r="N286" s="26">
        <f t="shared" si="126"/>
        <v>130637</v>
      </c>
      <c r="O286" s="26">
        <v>36577</v>
      </c>
      <c r="P286" s="26">
        <v>109731</v>
      </c>
      <c r="Q286" s="26">
        <v>146308</v>
      </c>
      <c r="R286" s="26">
        <v>151569</v>
      </c>
      <c r="S286" s="26">
        <v>159025</v>
      </c>
      <c r="T286" s="26">
        <v>166176</v>
      </c>
      <c r="U286" s="16"/>
      <c r="V286" s="145">
        <f t="shared" si="127"/>
        <v>5399642</v>
      </c>
      <c r="W286" s="145">
        <f t="shared" si="128"/>
        <v>3483680</v>
      </c>
      <c r="X286" s="145">
        <f t="shared" si="135"/>
        <v>8883322</v>
      </c>
      <c r="Y286" s="145">
        <f t="shared" si="129"/>
        <v>2926160</v>
      </c>
      <c r="Z286" s="145">
        <f t="shared" si="130"/>
        <v>8778480</v>
      </c>
      <c r="AA286" s="145">
        <f t="shared" si="136"/>
        <v>11704640</v>
      </c>
      <c r="AB286" s="85">
        <f t="shared" si="131"/>
        <v>12125520</v>
      </c>
      <c r="AC286" s="85">
        <f t="shared" si="132"/>
        <v>12722000</v>
      </c>
      <c r="AD286" s="146">
        <f t="shared" si="133"/>
        <v>13294080</v>
      </c>
    </row>
    <row r="287" spans="1:30" s="147" customFormat="1" ht="15">
      <c r="A287" s="29">
        <v>1616</v>
      </c>
      <c r="B287" s="22" t="s">
        <v>44</v>
      </c>
      <c r="C287" s="24">
        <v>450</v>
      </c>
      <c r="D287" s="24">
        <v>460</v>
      </c>
      <c r="E287" s="24">
        <v>780</v>
      </c>
      <c r="F287" s="24">
        <v>780</v>
      </c>
      <c r="G287" s="24">
        <v>780</v>
      </c>
      <c r="H287" s="24">
        <v>780</v>
      </c>
      <c r="I287" s="24">
        <v>780</v>
      </c>
      <c r="J287" s="24">
        <v>780</v>
      </c>
      <c r="K287" s="16"/>
      <c r="L287" s="26">
        <v>2109</v>
      </c>
      <c r="M287" s="26">
        <v>1054</v>
      </c>
      <c r="N287" s="26">
        <f t="shared" si="126"/>
        <v>3163</v>
      </c>
      <c r="O287" s="26">
        <v>827</v>
      </c>
      <c r="P287" s="26">
        <v>2480</v>
      </c>
      <c r="Q287" s="26">
        <v>3307</v>
      </c>
      <c r="R287" s="26">
        <v>3440</v>
      </c>
      <c r="S287" s="26">
        <v>3630</v>
      </c>
      <c r="T287" s="26">
        <v>3811</v>
      </c>
      <c r="U287" s="16"/>
      <c r="V287" s="145">
        <f t="shared" si="127"/>
        <v>970140</v>
      </c>
      <c r="W287" s="145">
        <f t="shared" si="128"/>
        <v>822120</v>
      </c>
      <c r="X287" s="145">
        <f t="shared" si="135"/>
        <v>1792260</v>
      </c>
      <c r="Y287" s="145">
        <f t="shared" si="129"/>
        <v>645060</v>
      </c>
      <c r="Z287" s="145">
        <f t="shared" si="130"/>
        <v>1934400</v>
      </c>
      <c r="AA287" s="145">
        <f t="shared" si="136"/>
        <v>2579460</v>
      </c>
      <c r="AB287" s="85">
        <f t="shared" si="131"/>
        <v>2683200</v>
      </c>
      <c r="AC287" s="85">
        <f t="shared" si="132"/>
        <v>2831400</v>
      </c>
      <c r="AD287" s="146">
        <f t="shared" si="133"/>
        <v>2972580</v>
      </c>
    </row>
    <row r="288" spans="1:30" s="147" customFormat="1" ht="15">
      <c r="A288" s="29">
        <v>1617</v>
      </c>
      <c r="B288" s="22" t="s">
        <v>112</v>
      </c>
      <c r="C288" s="39">
        <v>130</v>
      </c>
      <c r="D288" s="24">
        <v>130</v>
      </c>
      <c r="E288" s="24">
        <v>140</v>
      </c>
      <c r="F288" s="24">
        <v>140</v>
      </c>
      <c r="G288" s="24">
        <v>140</v>
      </c>
      <c r="H288" s="24">
        <v>140</v>
      </c>
      <c r="I288" s="24">
        <v>140</v>
      </c>
      <c r="J288" s="24">
        <v>140</v>
      </c>
      <c r="K288" s="16"/>
      <c r="L288" s="26">
        <v>16168</v>
      </c>
      <c r="M288" s="26">
        <v>8084</v>
      </c>
      <c r="N288" s="26">
        <f t="shared" si="126"/>
        <v>24252</v>
      </c>
      <c r="O288" s="26">
        <v>6339</v>
      </c>
      <c r="P288" s="26">
        <v>19017</v>
      </c>
      <c r="Q288" s="26">
        <v>25356</v>
      </c>
      <c r="R288" s="26">
        <v>26379</v>
      </c>
      <c r="S288" s="26">
        <v>27830</v>
      </c>
      <c r="T288" s="26">
        <v>29222</v>
      </c>
      <c r="U288" s="16"/>
      <c r="V288" s="145">
        <f t="shared" si="127"/>
        <v>2101840</v>
      </c>
      <c r="W288" s="145">
        <f t="shared" si="128"/>
        <v>1131760</v>
      </c>
      <c r="X288" s="145">
        <f t="shared" si="135"/>
        <v>3233600</v>
      </c>
      <c r="Y288" s="145">
        <f t="shared" si="129"/>
        <v>887460</v>
      </c>
      <c r="Z288" s="145">
        <f t="shared" si="130"/>
        <v>2662380</v>
      </c>
      <c r="AA288" s="145">
        <f t="shared" si="136"/>
        <v>3549840</v>
      </c>
      <c r="AB288" s="85">
        <f t="shared" si="131"/>
        <v>3693060</v>
      </c>
      <c r="AC288" s="85">
        <f t="shared" si="132"/>
        <v>3896200</v>
      </c>
      <c r="AD288" s="146">
        <f t="shared" si="133"/>
        <v>4091080</v>
      </c>
    </row>
    <row r="289" spans="1:30" s="147" customFormat="1" ht="15">
      <c r="A289" s="29">
        <v>1618</v>
      </c>
      <c r="B289" s="22" t="s">
        <v>113</v>
      </c>
      <c r="C289" s="39">
        <v>130</v>
      </c>
      <c r="D289" s="24">
        <v>130</v>
      </c>
      <c r="E289" s="24">
        <v>140</v>
      </c>
      <c r="F289" s="24">
        <v>140</v>
      </c>
      <c r="G289" s="24">
        <v>140</v>
      </c>
      <c r="H289" s="24">
        <v>140</v>
      </c>
      <c r="I289" s="24">
        <v>140</v>
      </c>
      <c r="J289" s="24">
        <v>140</v>
      </c>
      <c r="K289" s="16"/>
      <c r="L289" s="26">
        <v>1217</v>
      </c>
      <c r="M289" s="26">
        <v>608</v>
      </c>
      <c r="N289" s="26">
        <f t="shared" si="126"/>
        <v>1825</v>
      </c>
      <c r="O289" s="26">
        <v>479</v>
      </c>
      <c r="P289" s="26">
        <v>1438</v>
      </c>
      <c r="Q289" s="26">
        <v>1917</v>
      </c>
      <c r="R289" s="26">
        <v>2012</v>
      </c>
      <c r="S289" s="26">
        <v>2113</v>
      </c>
      <c r="T289" s="26">
        <v>2218</v>
      </c>
      <c r="U289" s="16"/>
      <c r="V289" s="145">
        <f t="shared" si="127"/>
        <v>158210</v>
      </c>
      <c r="W289" s="145">
        <f t="shared" si="128"/>
        <v>85120</v>
      </c>
      <c r="X289" s="145">
        <f t="shared" si="135"/>
        <v>243330</v>
      </c>
      <c r="Y289" s="145">
        <f t="shared" si="129"/>
        <v>67060</v>
      </c>
      <c r="Z289" s="145">
        <f t="shared" si="130"/>
        <v>201320</v>
      </c>
      <c r="AA289" s="145">
        <f t="shared" si="136"/>
        <v>268380</v>
      </c>
      <c r="AB289" s="85">
        <f t="shared" si="131"/>
        <v>281680</v>
      </c>
      <c r="AC289" s="85">
        <f t="shared" si="132"/>
        <v>295820</v>
      </c>
      <c r="AD289" s="146">
        <f t="shared" si="133"/>
        <v>310520</v>
      </c>
    </row>
    <row r="290" spans="1:30" s="147" customFormat="1" ht="15">
      <c r="A290" s="29">
        <v>1681</v>
      </c>
      <c r="B290" s="22" t="s">
        <v>114</v>
      </c>
      <c r="C290" s="24">
        <v>310</v>
      </c>
      <c r="D290" s="24">
        <v>320</v>
      </c>
      <c r="E290" s="24">
        <v>400</v>
      </c>
      <c r="F290" s="24">
        <v>400</v>
      </c>
      <c r="G290" s="24">
        <v>400</v>
      </c>
      <c r="H290" s="24">
        <v>400</v>
      </c>
      <c r="I290" s="24">
        <v>400</v>
      </c>
      <c r="J290" s="24">
        <v>400</v>
      </c>
      <c r="K290" s="16"/>
      <c r="L290" s="26">
        <v>2569</v>
      </c>
      <c r="M290" s="26">
        <v>1284</v>
      </c>
      <c r="N290" s="26">
        <f t="shared" si="126"/>
        <v>3853</v>
      </c>
      <c r="O290" s="26">
        <v>1007</v>
      </c>
      <c r="P290" s="26">
        <v>3021</v>
      </c>
      <c r="Q290" s="26">
        <v>4028</v>
      </c>
      <c r="R290" s="26">
        <v>4191</v>
      </c>
      <c r="S290" s="26">
        <v>4421</v>
      </c>
      <c r="T290" s="26">
        <v>4643</v>
      </c>
      <c r="U290" s="16"/>
      <c r="V290" s="145">
        <f t="shared" si="127"/>
        <v>822080</v>
      </c>
      <c r="W290" s="145">
        <f t="shared" si="128"/>
        <v>513600</v>
      </c>
      <c r="X290" s="145">
        <f>V290+W290</f>
        <v>1335680</v>
      </c>
      <c r="Y290" s="145">
        <f t="shared" si="129"/>
        <v>402800</v>
      </c>
      <c r="Z290" s="145">
        <f t="shared" si="130"/>
        <v>1208400</v>
      </c>
      <c r="AA290" s="145">
        <f t="shared" si="136"/>
        <v>1611200</v>
      </c>
      <c r="AB290" s="85">
        <f t="shared" si="131"/>
        <v>1676400</v>
      </c>
      <c r="AC290" s="85">
        <f t="shared" si="132"/>
        <v>1768400</v>
      </c>
      <c r="AD290" s="146">
        <f t="shared" si="133"/>
        <v>1857200</v>
      </c>
    </row>
    <row r="291" spans="1:30" s="147" customFormat="1" ht="15.75" thickBot="1">
      <c r="A291" s="207" t="s">
        <v>104</v>
      </c>
      <c r="B291" s="180"/>
      <c r="C291" s="208"/>
      <c r="D291" s="208"/>
      <c r="E291" s="208"/>
      <c r="F291" s="208"/>
      <c r="G291" s="208"/>
      <c r="H291" s="208"/>
      <c r="I291" s="208"/>
      <c r="J291" s="208"/>
      <c r="K291" s="119"/>
      <c r="L291" s="42"/>
      <c r="M291" s="42"/>
      <c r="N291" s="42"/>
      <c r="O291" s="42"/>
      <c r="P291" s="42"/>
      <c r="Q291" s="42"/>
      <c r="R291" s="42"/>
      <c r="S291" s="42"/>
      <c r="T291" s="42"/>
      <c r="U291" s="119"/>
      <c r="V291" s="71">
        <f aca="true" t="shared" si="137" ref="V291:AD291">SUM(V278:V290)</f>
        <v>54303202</v>
      </c>
      <c r="W291" s="71">
        <f t="shared" si="137"/>
        <v>35979380</v>
      </c>
      <c r="X291" s="71">
        <f t="shared" si="137"/>
        <v>90282582</v>
      </c>
      <c r="Y291" s="71">
        <f t="shared" si="137"/>
        <v>28408560</v>
      </c>
      <c r="Z291" s="71">
        <f t="shared" si="137"/>
        <v>85222400</v>
      </c>
      <c r="AA291" s="71">
        <f t="shared" si="137"/>
        <v>113630960</v>
      </c>
      <c r="AB291" s="71">
        <f t="shared" si="137"/>
        <v>118168660</v>
      </c>
      <c r="AC291" s="71">
        <f t="shared" si="137"/>
        <v>124596880</v>
      </c>
      <c r="AD291" s="209">
        <f t="shared" si="137"/>
        <v>130762200</v>
      </c>
    </row>
    <row r="292" spans="1:30" s="147" customFormat="1" ht="15">
      <c r="A292" s="210"/>
      <c r="B292" s="186"/>
      <c r="C292" s="211"/>
      <c r="D292" s="211"/>
      <c r="E292" s="211"/>
      <c r="F292" s="211"/>
      <c r="G292" s="211"/>
      <c r="H292" s="211"/>
      <c r="I292" s="211"/>
      <c r="J292" s="211"/>
      <c r="K292" s="175"/>
      <c r="L292" s="189"/>
      <c r="M292" s="189"/>
      <c r="N292" s="189"/>
      <c r="O292" s="189"/>
      <c r="P292" s="189"/>
      <c r="Q292" s="189"/>
      <c r="R292" s="189"/>
      <c r="S292" s="189"/>
      <c r="T292" s="189"/>
      <c r="U292" s="175"/>
      <c r="V292" s="201"/>
      <c r="W292" s="201"/>
      <c r="X292" s="201"/>
      <c r="Y292" s="201"/>
      <c r="Z292" s="201"/>
      <c r="AA292" s="201"/>
      <c r="AB292" s="212"/>
      <c r="AC292" s="201"/>
      <c r="AD292" s="202"/>
    </row>
    <row r="293" spans="1:30" s="147" customFormat="1" ht="15">
      <c r="A293" s="148" t="s">
        <v>115</v>
      </c>
      <c r="B293" s="35"/>
      <c r="C293" s="24"/>
      <c r="D293" s="24"/>
      <c r="E293" s="24"/>
      <c r="F293" s="24"/>
      <c r="G293" s="24"/>
      <c r="H293" s="24"/>
      <c r="I293" s="24"/>
      <c r="J293" s="24"/>
      <c r="K293" s="16"/>
      <c r="L293" s="26"/>
      <c r="M293" s="26"/>
      <c r="N293" s="26"/>
      <c r="O293" s="26"/>
      <c r="P293" s="26"/>
      <c r="Q293" s="26"/>
      <c r="R293" s="26"/>
      <c r="S293" s="26"/>
      <c r="T293" s="26"/>
      <c r="U293" s="16"/>
      <c r="V293" s="145"/>
      <c r="W293" s="145"/>
      <c r="X293" s="145"/>
      <c r="Y293" s="145"/>
      <c r="Z293" s="145"/>
      <c r="AA293" s="145"/>
      <c r="AB293" s="85"/>
      <c r="AC293" s="145"/>
      <c r="AD293" s="146"/>
    </row>
    <row r="294" spans="1:30" s="147" customFormat="1" ht="15">
      <c r="A294" s="29">
        <v>2631</v>
      </c>
      <c r="B294" s="22" t="s">
        <v>105</v>
      </c>
      <c r="C294" s="24">
        <v>190</v>
      </c>
      <c r="D294" s="24">
        <v>195</v>
      </c>
      <c r="E294" s="24">
        <v>140</v>
      </c>
      <c r="F294" s="24">
        <v>140</v>
      </c>
      <c r="G294" s="24">
        <v>140</v>
      </c>
      <c r="H294" s="24">
        <v>140</v>
      </c>
      <c r="I294" s="24">
        <v>140</v>
      </c>
      <c r="J294" s="24">
        <v>140</v>
      </c>
      <c r="K294" s="16"/>
      <c r="L294" s="26">
        <v>8088</v>
      </c>
      <c r="M294" s="26">
        <v>4044</v>
      </c>
      <c r="N294" s="26">
        <f aca="true" t="shared" si="138" ref="N294:N306">SUM(L294:M294)</f>
        <v>12132</v>
      </c>
      <c r="O294" s="26">
        <v>3171</v>
      </c>
      <c r="P294" s="26">
        <v>9513</v>
      </c>
      <c r="Q294" s="26">
        <v>12684</v>
      </c>
      <c r="R294" s="26">
        <v>13196</v>
      </c>
      <c r="S294" s="26">
        <v>13921</v>
      </c>
      <c r="T294" s="26">
        <v>14617</v>
      </c>
      <c r="U294" s="16"/>
      <c r="V294" s="145">
        <f aca="true" t="shared" si="139" ref="V294:V306">L294*D294</f>
        <v>1577160</v>
      </c>
      <c r="W294" s="145">
        <f aca="true" t="shared" si="140" ref="W294:W306">M294*E294</f>
        <v>566160</v>
      </c>
      <c r="X294" s="145">
        <f aca="true" t="shared" si="141" ref="X294:X306">V294+W294</f>
        <v>2143320</v>
      </c>
      <c r="Y294" s="145">
        <f aca="true" t="shared" si="142" ref="Y294:Y306">F294*O294</f>
        <v>443940</v>
      </c>
      <c r="Z294" s="145">
        <f aca="true" t="shared" si="143" ref="Z294:Z306">G294*P294</f>
        <v>1331820</v>
      </c>
      <c r="AA294" s="145">
        <f>SUM(Y294:Z294)</f>
        <v>1775760</v>
      </c>
      <c r="AB294" s="85">
        <f aca="true" t="shared" si="144" ref="AB294:AB306">H294*R294</f>
        <v>1847440</v>
      </c>
      <c r="AC294" s="85">
        <f aca="true" t="shared" si="145" ref="AC294:AC306">I294*S294</f>
        <v>1948940</v>
      </c>
      <c r="AD294" s="146">
        <f aca="true" t="shared" si="146" ref="AD294:AD306">J294*T294</f>
        <v>2046380</v>
      </c>
    </row>
    <row r="295" spans="1:30" s="147" customFormat="1" ht="15">
      <c r="A295" s="29">
        <v>2632</v>
      </c>
      <c r="B295" s="22" t="s">
        <v>106</v>
      </c>
      <c r="C295" s="24">
        <v>310</v>
      </c>
      <c r="D295" s="24">
        <v>315</v>
      </c>
      <c r="E295" s="24">
        <v>300</v>
      </c>
      <c r="F295" s="24">
        <v>300</v>
      </c>
      <c r="G295" s="24">
        <v>300</v>
      </c>
      <c r="H295" s="24">
        <v>300</v>
      </c>
      <c r="I295" s="24">
        <v>300</v>
      </c>
      <c r="J295" s="24">
        <v>300</v>
      </c>
      <c r="K295" s="16"/>
      <c r="L295" s="26">
        <v>86</v>
      </c>
      <c r="M295" s="26">
        <v>43</v>
      </c>
      <c r="N295" s="26">
        <f t="shared" si="138"/>
        <v>129</v>
      </c>
      <c r="O295" s="26">
        <v>38</v>
      </c>
      <c r="P295" s="26">
        <v>98</v>
      </c>
      <c r="Q295" s="26">
        <v>136</v>
      </c>
      <c r="R295" s="26">
        <v>141</v>
      </c>
      <c r="S295" s="26">
        <v>149</v>
      </c>
      <c r="T295" s="26">
        <v>157</v>
      </c>
      <c r="U295" s="16"/>
      <c r="V295" s="145">
        <f t="shared" si="139"/>
        <v>27090</v>
      </c>
      <c r="W295" s="145">
        <f t="shared" si="140"/>
        <v>12900</v>
      </c>
      <c r="X295" s="145">
        <f t="shared" si="141"/>
        <v>39990</v>
      </c>
      <c r="Y295" s="145">
        <f t="shared" si="142"/>
        <v>11400</v>
      </c>
      <c r="Z295" s="145">
        <f t="shared" si="143"/>
        <v>29400</v>
      </c>
      <c r="AA295" s="145">
        <f>SUM(Y295:Z295)</f>
        <v>40800</v>
      </c>
      <c r="AB295" s="85">
        <f t="shared" si="144"/>
        <v>42300</v>
      </c>
      <c r="AC295" s="85">
        <f t="shared" si="145"/>
        <v>44700</v>
      </c>
      <c r="AD295" s="146">
        <f t="shared" si="146"/>
        <v>47100</v>
      </c>
    </row>
    <row r="296" spans="1:30" s="147" customFormat="1" ht="15">
      <c r="A296" s="29">
        <v>2640</v>
      </c>
      <c r="B296" s="22" t="s">
        <v>107</v>
      </c>
      <c r="C296" s="24">
        <v>0</v>
      </c>
      <c r="D296" s="24">
        <v>0</v>
      </c>
      <c r="E296" s="24">
        <v>0</v>
      </c>
      <c r="F296" s="24">
        <v>0</v>
      </c>
      <c r="G296" s="24">
        <v>0</v>
      </c>
      <c r="H296" s="24">
        <v>0</v>
      </c>
      <c r="I296" s="24">
        <v>0</v>
      </c>
      <c r="J296" s="24">
        <v>0</v>
      </c>
      <c r="K296" s="16"/>
      <c r="L296" s="26">
        <v>69</v>
      </c>
      <c r="M296" s="26">
        <v>70</v>
      </c>
      <c r="N296" s="26">
        <f t="shared" si="138"/>
        <v>139</v>
      </c>
      <c r="O296" s="26">
        <v>35</v>
      </c>
      <c r="P296" s="26">
        <v>104</v>
      </c>
      <c r="Q296" s="26">
        <v>139</v>
      </c>
      <c r="R296" s="26">
        <v>139</v>
      </c>
      <c r="S296" s="26">
        <v>139</v>
      </c>
      <c r="T296" s="26">
        <v>139</v>
      </c>
      <c r="U296" s="16"/>
      <c r="V296" s="145">
        <f t="shared" si="139"/>
        <v>0</v>
      </c>
      <c r="W296" s="145">
        <f t="shared" si="140"/>
        <v>0</v>
      </c>
      <c r="X296" s="145">
        <f t="shared" si="141"/>
        <v>0</v>
      </c>
      <c r="Y296" s="145">
        <f t="shared" si="142"/>
        <v>0</v>
      </c>
      <c r="Z296" s="145">
        <f t="shared" si="143"/>
        <v>0</v>
      </c>
      <c r="AA296" s="145">
        <f>SUM(Y296:Z296)</f>
        <v>0</v>
      </c>
      <c r="AB296" s="85">
        <f t="shared" si="144"/>
        <v>0</v>
      </c>
      <c r="AC296" s="85">
        <f t="shared" si="145"/>
        <v>0</v>
      </c>
      <c r="AD296" s="146">
        <f t="shared" si="146"/>
        <v>0</v>
      </c>
    </row>
    <row r="297" spans="1:30" s="147" customFormat="1" ht="15">
      <c r="A297" s="29">
        <v>2641</v>
      </c>
      <c r="B297" s="22" t="s">
        <v>108</v>
      </c>
      <c r="C297" s="24">
        <v>60</v>
      </c>
      <c r="D297" s="24">
        <v>60</v>
      </c>
      <c r="E297" s="24">
        <v>60</v>
      </c>
      <c r="F297" s="24">
        <v>60</v>
      </c>
      <c r="G297" s="24">
        <v>60</v>
      </c>
      <c r="H297" s="24">
        <v>60</v>
      </c>
      <c r="I297" s="24">
        <v>60</v>
      </c>
      <c r="J297" s="24">
        <v>60</v>
      </c>
      <c r="K297" s="16"/>
      <c r="L297" s="26">
        <v>1415</v>
      </c>
      <c r="M297" s="26">
        <v>708</v>
      </c>
      <c r="N297" s="26">
        <f t="shared" si="138"/>
        <v>2123</v>
      </c>
      <c r="O297" s="26">
        <v>555</v>
      </c>
      <c r="P297" s="26">
        <v>1665</v>
      </c>
      <c r="Q297" s="26">
        <v>2220</v>
      </c>
      <c r="R297" s="26">
        <v>2309</v>
      </c>
      <c r="S297" s="26">
        <v>2436</v>
      </c>
      <c r="T297" s="26">
        <v>2558</v>
      </c>
      <c r="U297" s="16"/>
      <c r="V297" s="145">
        <f t="shared" si="139"/>
        <v>84900</v>
      </c>
      <c r="W297" s="145">
        <f t="shared" si="140"/>
        <v>42480</v>
      </c>
      <c r="X297" s="145">
        <f t="shared" si="141"/>
        <v>127380</v>
      </c>
      <c r="Y297" s="145">
        <f t="shared" si="142"/>
        <v>33300</v>
      </c>
      <c r="Z297" s="145">
        <f t="shared" si="143"/>
        <v>99900</v>
      </c>
      <c r="AA297" s="145">
        <f aca="true" t="shared" si="147" ref="AA297:AA305">SUM(Y297:Z297)</f>
        <v>133200</v>
      </c>
      <c r="AB297" s="85">
        <f t="shared" si="144"/>
        <v>138540</v>
      </c>
      <c r="AC297" s="85">
        <f t="shared" si="145"/>
        <v>146160</v>
      </c>
      <c r="AD297" s="146">
        <f t="shared" si="146"/>
        <v>153480</v>
      </c>
    </row>
    <row r="298" spans="1:30" s="147" customFormat="1" ht="15">
      <c r="A298" s="29">
        <v>2642</v>
      </c>
      <c r="B298" s="22" t="s">
        <v>109</v>
      </c>
      <c r="C298" s="24">
        <v>245</v>
      </c>
      <c r="D298" s="24">
        <v>250</v>
      </c>
      <c r="E298" s="24">
        <v>240</v>
      </c>
      <c r="F298" s="24">
        <v>240</v>
      </c>
      <c r="G298" s="24">
        <v>240</v>
      </c>
      <c r="H298" s="24">
        <v>240</v>
      </c>
      <c r="I298" s="24">
        <v>240</v>
      </c>
      <c r="J298" s="24">
        <v>240</v>
      </c>
      <c r="K298" s="16"/>
      <c r="L298" s="26">
        <v>6551</v>
      </c>
      <c r="M298" s="26">
        <v>3275</v>
      </c>
      <c r="N298" s="26">
        <f t="shared" si="138"/>
        <v>9826</v>
      </c>
      <c r="O298" s="26">
        <v>2912</v>
      </c>
      <c r="P298" s="26">
        <v>7361</v>
      </c>
      <c r="Q298" s="26">
        <v>10273</v>
      </c>
      <c r="R298" s="26">
        <v>10688</v>
      </c>
      <c r="S298" s="26">
        <v>11276</v>
      </c>
      <c r="T298" s="26">
        <v>11840</v>
      </c>
      <c r="U298" s="16"/>
      <c r="V298" s="145">
        <f t="shared" si="139"/>
        <v>1637750</v>
      </c>
      <c r="W298" s="145">
        <f t="shared" si="140"/>
        <v>786000</v>
      </c>
      <c r="X298" s="145">
        <f t="shared" si="141"/>
        <v>2423750</v>
      </c>
      <c r="Y298" s="145">
        <f t="shared" si="142"/>
        <v>698880</v>
      </c>
      <c r="Z298" s="145">
        <f t="shared" si="143"/>
        <v>1766640</v>
      </c>
      <c r="AA298" s="145">
        <f t="shared" si="147"/>
        <v>2465520</v>
      </c>
      <c r="AB298" s="85">
        <f t="shared" si="144"/>
        <v>2565120</v>
      </c>
      <c r="AC298" s="85">
        <f t="shared" si="145"/>
        <v>2706240</v>
      </c>
      <c r="AD298" s="146">
        <f t="shared" si="146"/>
        <v>2841600</v>
      </c>
    </row>
    <row r="299" spans="1:30" s="147" customFormat="1" ht="15">
      <c r="A299" s="29">
        <v>2633</v>
      </c>
      <c r="B299" s="22" t="s">
        <v>110</v>
      </c>
      <c r="C299" s="24">
        <v>125</v>
      </c>
      <c r="D299" s="24">
        <v>125</v>
      </c>
      <c r="E299" s="24">
        <v>360</v>
      </c>
      <c r="F299" s="24">
        <v>360</v>
      </c>
      <c r="G299" s="24">
        <v>360</v>
      </c>
      <c r="H299" s="24">
        <v>360</v>
      </c>
      <c r="I299" s="24">
        <v>360</v>
      </c>
      <c r="J299" s="24">
        <v>360</v>
      </c>
      <c r="K299" s="16"/>
      <c r="L299" s="26">
        <v>8007</v>
      </c>
      <c r="M299" s="26">
        <v>4003</v>
      </c>
      <c r="N299" s="26">
        <f t="shared" si="138"/>
        <v>12010</v>
      </c>
      <c r="O299" s="26">
        <v>3139</v>
      </c>
      <c r="P299" s="26">
        <v>9418</v>
      </c>
      <c r="Q299" s="26">
        <v>12557</v>
      </c>
      <c r="R299" s="26">
        <v>13064</v>
      </c>
      <c r="S299" s="26">
        <v>13782</v>
      </c>
      <c r="T299" s="26">
        <v>14471</v>
      </c>
      <c r="U299" s="16"/>
      <c r="V299" s="145">
        <f t="shared" si="139"/>
        <v>1000875</v>
      </c>
      <c r="W299" s="145">
        <f t="shared" si="140"/>
        <v>1441080</v>
      </c>
      <c r="X299" s="145">
        <f t="shared" si="141"/>
        <v>2441955</v>
      </c>
      <c r="Y299" s="145">
        <f t="shared" si="142"/>
        <v>1130040</v>
      </c>
      <c r="Z299" s="145">
        <f t="shared" si="143"/>
        <v>3390480</v>
      </c>
      <c r="AA299" s="145">
        <f t="shared" si="147"/>
        <v>4520520</v>
      </c>
      <c r="AB299" s="85">
        <f t="shared" si="144"/>
        <v>4703040</v>
      </c>
      <c r="AC299" s="85">
        <f t="shared" si="145"/>
        <v>4961520</v>
      </c>
      <c r="AD299" s="146">
        <f t="shared" si="146"/>
        <v>5209560</v>
      </c>
    </row>
    <row r="300" spans="1:30" s="147" customFormat="1" ht="15">
      <c r="A300" s="29">
        <v>2643</v>
      </c>
      <c r="B300" s="22" t="s">
        <v>111</v>
      </c>
      <c r="C300" s="24">
        <v>0</v>
      </c>
      <c r="D300" s="24">
        <v>0</v>
      </c>
      <c r="E300" s="24">
        <v>0</v>
      </c>
      <c r="F300" s="24">
        <v>0</v>
      </c>
      <c r="G300" s="24">
        <v>0</v>
      </c>
      <c r="H300" s="24">
        <v>0</v>
      </c>
      <c r="I300" s="24">
        <v>0</v>
      </c>
      <c r="J300" s="24">
        <v>0</v>
      </c>
      <c r="K300" s="16"/>
      <c r="L300" s="26">
        <v>69</v>
      </c>
      <c r="M300" s="26">
        <v>70</v>
      </c>
      <c r="N300" s="26">
        <f>SUM(L300:M300)</f>
        <v>139</v>
      </c>
      <c r="O300" s="26">
        <v>35</v>
      </c>
      <c r="P300" s="26">
        <v>104</v>
      </c>
      <c r="Q300" s="26">
        <v>139</v>
      </c>
      <c r="R300" s="26">
        <v>139</v>
      </c>
      <c r="S300" s="26">
        <v>139</v>
      </c>
      <c r="T300" s="26">
        <v>139</v>
      </c>
      <c r="U300" s="16"/>
      <c r="V300" s="145">
        <f t="shared" si="139"/>
        <v>0</v>
      </c>
      <c r="W300" s="145">
        <f t="shared" si="140"/>
        <v>0</v>
      </c>
      <c r="X300" s="145">
        <f t="shared" si="141"/>
        <v>0</v>
      </c>
      <c r="Y300" s="145">
        <f t="shared" si="142"/>
        <v>0</v>
      </c>
      <c r="Z300" s="145">
        <f t="shared" si="143"/>
        <v>0</v>
      </c>
      <c r="AA300" s="145">
        <f t="shared" si="147"/>
        <v>0</v>
      </c>
      <c r="AB300" s="85">
        <f t="shared" si="144"/>
        <v>0</v>
      </c>
      <c r="AC300" s="85">
        <f t="shared" si="145"/>
        <v>0</v>
      </c>
      <c r="AD300" s="146">
        <f t="shared" si="146"/>
        <v>0</v>
      </c>
    </row>
    <row r="301" spans="1:30" s="147" customFormat="1" ht="15">
      <c r="A301" s="29">
        <v>2614</v>
      </c>
      <c r="B301" s="22" t="s">
        <v>42</v>
      </c>
      <c r="C301" s="39">
        <v>125</v>
      </c>
      <c r="D301" s="24">
        <v>125</v>
      </c>
      <c r="E301" s="39">
        <v>210</v>
      </c>
      <c r="F301" s="39">
        <v>210</v>
      </c>
      <c r="G301" s="39">
        <v>210</v>
      </c>
      <c r="H301" s="39">
        <v>210</v>
      </c>
      <c r="I301" s="39">
        <v>210</v>
      </c>
      <c r="J301" s="39">
        <v>210</v>
      </c>
      <c r="K301" s="16"/>
      <c r="L301" s="26">
        <v>4363</v>
      </c>
      <c r="M301" s="26">
        <v>2182</v>
      </c>
      <c r="N301" s="26">
        <f t="shared" si="138"/>
        <v>6545</v>
      </c>
      <c r="O301" s="26">
        <v>1711</v>
      </c>
      <c r="P301" s="26">
        <v>5132</v>
      </c>
      <c r="Q301" s="26">
        <v>6843</v>
      </c>
      <c r="R301" s="26">
        <v>7119</v>
      </c>
      <c r="S301" s="26">
        <v>7511</v>
      </c>
      <c r="T301" s="26">
        <v>7886</v>
      </c>
      <c r="U301" s="16"/>
      <c r="V301" s="145">
        <f t="shared" si="139"/>
        <v>545375</v>
      </c>
      <c r="W301" s="145">
        <f t="shared" si="140"/>
        <v>458220</v>
      </c>
      <c r="X301" s="145">
        <f t="shared" si="141"/>
        <v>1003595</v>
      </c>
      <c r="Y301" s="145">
        <f t="shared" si="142"/>
        <v>359310</v>
      </c>
      <c r="Z301" s="145">
        <f t="shared" si="143"/>
        <v>1077720</v>
      </c>
      <c r="AA301" s="145">
        <f t="shared" si="147"/>
        <v>1437030</v>
      </c>
      <c r="AB301" s="85">
        <f t="shared" si="144"/>
        <v>1494990</v>
      </c>
      <c r="AC301" s="85">
        <f t="shared" si="145"/>
        <v>1577310</v>
      </c>
      <c r="AD301" s="146">
        <f t="shared" si="146"/>
        <v>1656060</v>
      </c>
    </row>
    <row r="302" spans="1:30" s="147" customFormat="1" ht="15">
      <c r="A302" s="29">
        <v>2615</v>
      </c>
      <c r="B302" s="22" t="s">
        <v>43</v>
      </c>
      <c r="C302" s="39">
        <v>30</v>
      </c>
      <c r="D302" s="24">
        <v>31</v>
      </c>
      <c r="E302" s="39">
        <v>40</v>
      </c>
      <c r="F302" s="39">
        <v>40</v>
      </c>
      <c r="G302" s="39">
        <v>40</v>
      </c>
      <c r="H302" s="39">
        <v>40</v>
      </c>
      <c r="I302" s="39">
        <v>40</v>
      </c>
      <c r="J302" s="39">
        <v>40</v>
      </c>
      <c r="K302" s="16"/>
      <c r="L302" s="26">
        <v>36780</v>
      </c>
      <c r="M302" s="26">
        <v>18390</v>
      </c>
      <c r="N302" s="26">
        <f t="shared" si="138"/>
        <v>55170</v>
      </c>
      <c r="O302" s="26">
        <v>14420</v>
      </c>
      <c r="P302" s="26">
        <v>43261</v>
      </c>
      <c r="Q302" s="26">
        <v>57681</v>
      </c>
      <c r="R302" s="26">
        <v>60009</v>
      </c>
      <c r="S302" s="26">
        <v>63310</v>
      </c>
      <c r="T302" s="26">
        <v>66475</v>
      </c>
      <c r="U302" s="16"/>
      <c r="V302" s="145">
        <f t="shared" si="139"/>
        <v>1140180</v>
      </c>
      <c r="W302" s="145">
        <f t="shared" si="140"/>
        <v>735600</v>
      </c>
      <c r="X302" s="145">
        <f t="shared" si="141"/>
        <v>1875780</v>
      </c>
      <c r="Y302" s="145">
        <f t="shared" si="142"/>
        <v>576800</v>
      </c>
      <c r="Z302" s="145">
        <f t="shared" si="143"/>
        <v>1730440</v>
      </c>
      <c r="AA302" s="145">
        <f t="shared" si="147"/>
        <v>2307240</v>
      </c>
      <c r="AB302" s="85">
        <f t="shared" si="144"/>
        <v>2400360</v>
      </c>
      <c r="AC302" s="85">
        <f t="shared" si="145"/>
        <v>2532400</v>
      </c>
      <c r="AD302" s="146">
        <f t="shared" si="146"/>
        <v>2659000</v>
      </c>
    </row>
    <row r="303" spans="1:30" s="147" customFormat="1" ht="15">
      <c r="A303" s="29">
        <v>2616</v>
      </c>
      <c r="B303" s="22" t="s">
        <v>44</v>
      </c>
      <c r="C303" s="39">
        <v>225</v>
      </c>
      <c r="D303" s="24">
        <v>230</v>
      </c>
      <c r="E303" s="39">
        <v>390</v>
      </c>
      <c r="F303" s="39">
        <v>390</v>
      </c>
      <c r="G303" s="39">
        <v>390</v>
      </c>
      <c r="H303" s="39">
        <v>390</v>
      </c>
      <c r="I303" s="39">
        <v>390</v>
      </c>
      <c r="J303" s="39">
        <v>390</v>
      </c>
      <c r="K303" s="16"/>
      <c r="L303" s="26">
        <v>576</v>
      </c>
      <c r="M303" s="26">
        <v>288</v>
      </c>
      <c r="N303" s="26">
        <f t="shared" si="138"/>
        <v>864</v>
      </c>
      <c r="O303" s="26">
        <v>226</v>
      </c>
      <c r="P303" s="26">
        <v>677</v>
      </c>
      <c r="Q303" s="26">
        <v>903</v>
      </c>
      <c r="R303" s="26">
        <v>940</v>
      </c>
      <c r="S303" s="26">
        <v>992</v>
      </c>
      <c r="T303" s="26">
        <v>1041</v>
      </c>
      <c r="U303" s="16"/>
      <c r="V303" s="145">
        <f t="shared" si="139"/>
        <v>132480</v>
      </c>
      <c r="W303" s="145">
        <f t="shared" si="140"/>
        <v>112320</v>
      </c>
      <c r="X303" s="145">
        <f t="shared" si="141"/>
        <v>244800</v>
      </c>
      <c r="Y303" s="145">
        <f t="shared" si="142"/>
        <v>88140</v>
      </c>
      <c r="Z303" s="145">
        <f t="shared" si="143"/>
        <v>264030</v>
      </c>
      <c r="AA303" s="145">
        <f t="shared" si="147"/>
        <v>352170</v>
      </c>
      <c r="AB303" s="85">
        <f t="shared" si="144"/>
        <v>366600</v>
      </c>
      <c r="AC303" s="85">
        <f t="shared" si="145"/>
        <v>386880</v>
      </c>
      <c r="AD303" s="146">
        <f t="shared" si="146"/>
        <v>405990</v>
      </c>
    </row>
    <row r="304" spans="1:30" s="147" customFormat="1" ht="15">
      <c r="A304" s="29">
        <v>2617</v>
      </c>
      <c r="B304" s="22" t="s">
        <v>112</v>
      </c>
      <c r="C304" s="39">
        <v>65</v>
      </c>
      <c r="D304" s="24">
        <v>65</v>
      </c>
      <c r="E304" s="24">
        <v>70</v>
      </c>
      <c r="F304" s="24">
        <v>70</v>
      </c>
      <c r="G304" s="24">
        <v>70</v>
      </c>
      <c r="H304" s="24">
        <v>70</v>
      </c>
      <c r="I304" s="24">
        <v>70</v>
      </c>
      <c r="J304" s="24">
        <v>70</v>
      </c>
      <c r="K304" s="16"/>
      <c r="L304" s="26">
        <v>3362</v>
      </c>
      <c r="M304" s="26">
        <v>1681</v>
      </c>
      <c r="N304" s="26">
        <f t="shared" si="138"/>
        <v>5043</v>
      </c>
      <c r="O304" s="26">
        <v>1318</v>
      </c>
      <c r="P304" s="26">
        <v>3955</v>
      </c>
      <c r="Q304" s="26">
        <v>5273</v>
      </c>
      <c r="R304" s="26">
        <v>5486</v>
      </c>
      <c r="S304" s="26">
        <v>5787</v>
      </c>
      <c r="T304" s="26">
        <v>6076</v>
      </c>
      <c r="U304" s="16"/>
      <c r="V304" s="145">
        <f t="shared" si="139"/>
        <v>218530</v>
      </c>
      <c r="W304" s="145">
        <f t="shared" si="140"/>
        <v>117670</v>
      </c>
      <c r="X304" s="145">
        <f t="shared" si="141"/>
        <v>336200</v>
      </c>
      <c r="Y304" s="145">
        <f t="shared" si="142"/>
        <v>92260</v>
      </c>
      <c r="Z304" s="145">
        <f t="shared" si="143"/>
        <v>276850</v>
      </c>
      <c r="AA304" s="145">
        <f t="shared" si="147"/>
        <v>369110</v>
      </c>
      <c r="AB304" s="85">
        <f t="shared" si="144"/>
        <v>384020</v>
      </c>
      <c r="AC304" s="85">
        <f t="shared" si="145"/>
        <v>405090</v>
      </c>
      <c r="AD304" s="146">
        <f t="shared" si="146"/>
        <v>425320</v>
      </c>
    </row>
    <row r="305" spans="1:30" s="147" customFormat="1" ht="15">
      <c r="A305" s="29">
        <v>2618</v>
      </c>
      <c r="B305" s="22" t="s">
        <v>113</v>
      </c>
      <c r="C305" s="39"/>
      <c r="D305" s="24"/>
      <c r="E305" s="24">
        <v>70</v>
      </c>
      <c r="F305" s="24">
        <v>70</v>
      </c>
      <c r="G305" s="24">
        <v>70</v>
      </c>
      <c r="H305" s="24">
        <v>70</v>
      </c>
      <c r="I305" s="24">
        <v>70</v>
      </c>
      <c r="J305" s="24">
        <v>70</v>
      </c>
      <c r="K305" s="16"/>
      <c r="L305" s="26">
        <v>257</v>
      </c>
      <c r="M305" s="26">
        <v>128</v>
      </c>
      <c r="N305" s="26">
        <f t="shared" si="138"/>
        <v>385</v>
      </c>
      <c r="O305" s="26">
        <v>101</v>
      </c>
      <c r="P305" s="26">
        <v>303</v>
      </c>
      <c r="Q305" s="26">
        <v>404</v>
      </c>
      <c r="R305" s="26">
        <v>424</v>
      </c>
      <c r="S305" s="26">
        <v>445</v>
      </c>
      <c r="T305" s="26">
        <v>468</v>
      </c>
      <c r="U305" s="16"/>
      <c r="V305" s="145">
        <f t="shared" si="139"/>
        <v>0</v>
      </c>
      <c r="W305" s="145">
        <f t="shared" si="140"/>
        <v>8960</v>
      </c>
      <c r="X305" s="145">
        <f t="shared" si="141"/>
        <v>8960</v>
      </c>
      <c r="Y305" s="145">
        <f t="shared" si="142"/>
        <v>7070</v>
      </c>
      <c r="Z305" s="145">
        <f t="shared" si="143"/>
        <v>21210</v>
      </c>
      <c r="AA305" s="145">
        <f t="shared" si="147"/>
        <v>28280</v>
      </c>
      <c r="AB305" s="85">
        <f t="shared" si="144"/>
        <v>29680</v>
      </c>
      <c r="AC305" s="85">
        <f t="shared" si="145"/>
        <v>31150</v>
      </c>
      <c r="AD305" s="146">
        <f t="shared" si="146"/>
        <v>32760</v>
      </c>
    </row>
    <row r="306" spans="1:30" s="147" customFormat="1" ht="15">
      <c r="A306" s="29">
        <v>2681</v>
      </c>
      <c r="B306" s="22" t="s">
        <v>114</v>
      </c>
      <c r="C306" s="39">
        <v>155</v>
      </c>
      <c r="D306" s="24">
        <v>160</v>
      </c>
      <c r="E306" s="39">
        <v>200</v>
      </c>
      <c r="F306" s="39">
        <v>200</v>
      </c>
      <c r="G306" s="39">
        <v>200</v>
      </c>
      <c r="H306" s="39">
        <v>200</v>
      </c>
      <c r="I306" s="39">
        <v>200</v>
      </c>
      <c r="J306" s="39">
        <v>200</v>
      </c>
      <c r="K306" s="16"/>
      <c r="L306" s="26">
        <v>665</v>
      </c>
      <c r="M306" s="26">
        <v>333</v>
      </c>
      <c r="N306" s="26">
        <f t="shared" si="138"/>
        <v>998</v>
      </c>
      <c r="O306" s="26">
        <v>261</v>
      </c>
      <c r="P306" s="26">
        <v>782</v>
      </c>
      <c r="Q306" s="26">
        <v>1043</v>
      </c>
      <c r="R306" s="26">
        <v>1085</v>
      </c>
      <c r="S306" s="26">
        <v>1145</v>
      </c>
      <c r="T306" s="26">
        <v>1203</v>
      </c>
      <c r="U306" s="16"/>
      <c r="V306" s="145">
        <f t="shared" si="139"/>
        <v>106400</v>
      </c>
      <c r="W306" s="145">
        <f t="shared" si="140"/>
        <v>66600</v>
      </c>
      <c r="X306" s="145">
        <f t="shared" si="141"/>
        <v>173000</v>
      </c>
      <c r="Y306" s="145">
        <f t="shared" si="142"/>
        <v>52200</v>
      </c>
      <c r="Z306" s="145">
        <f t="shared" si="143"/>
        <v>156400</v>
      </c>
      <c r="AA306" s="145">
        <f>SUM(Y306:Z306)</f>
        <v>208600</v>
      </c>
      <c r="AB306" s="85">
        <f t="shared" si="144"/>
        <v>217000</v>
      </c>
      <c r="AC306" s="85">
        <f t="shared" si="145"/>
        <v>229000</v>
      </c>
      <c r="AD306" s="146">
        <f t="shared" si="146"/>
        <v>240600</v>
      </c>
    </row>
    <row r="307" spans="1:30" s="147" customFormat="1" ht="15">
      <c r="A307" s="149" t="s">
        <v>115</v>
      </c>
      <c r="B307" s="35"/>
      <c r="C307" s="39"/>
      <c r="D307" s="39"/>
      <c r="E307" s="39"/>
      <c r="F307" s="39"/>
      <c r="G307" s="39"/>
      <c r="H307" s="39"/>
      <c r="I307" s="39"/>
      <c r="J307" s="39"/>
      <c r="K307" s="16"/>
      <c r="L307" s="26"/>
      <c r="M307" s="26"/>
      <c r="N307" s="26"/>
      <c r="O307" s="26"/>
      <c r="P307" s="26"/>
      <c r="Q307" s="26"/>
      <c r="R307" s="26"/>
      <c r="S307" s="26"/>
      <c r="T307" s="26"/>
      <c r="U307" s="16"/>
      <c r="V307" s="37">
        <f aca="true" t="shared" si="148" ref="V307:AD307">SUM(V294:V306)</f>
        <v>6470740</v>
      </c>
      <c r="W307" s="37">
        <f t="shared" si="148"/>
        <v>4347990</v>
      </c>
      <c r="X307" s="37">
        <f t="shared" si="148"/>
        <v>10818730</v>
      </c>
      <c r="Y307" s="37">
        <f t="shared" si="148"/>
        <v>3493340</v>
      </c>
      <c r="Z307" s="37">
        <f t="shared" si="148"/>
        <v>10144890</v>
      </c>
      <c r="AA307" s="37">
        <f t="shared" si="148"/>
        <v>13638230</v>
      </c>
      <c r="AB307" s="37">
        <f t="shared" si="148"/>
        <v>14189090</v>
      </c>
      <c r="AC307" s="37">
        <f t="shared" si="148"/>
        <v>14969390</v>
      </c>
      <c r="AD307" s="146">
        <f t="shared" si="148"/>
        <v>15717850</v>
      </c>
    </row>
    <row r="308" spans="1:30" s="147" customFormat="1" ht="15">
      <c r="A308" s="149"/>
      <c r="B308" s="35"/>
      <c r="C308" s="39"/>
      <c r="D308" s="39"/>
      <c r="E308" s="39"/>
      <c r="F308" s="39"/>
      <c r="G308" s="39"/>
      <c r="H308" s="39"/>
      <c r="I308" s="39"/>
      <c r="J308" s="39"/>
      <c r="K308" s="16"/>
      <c r="L308" s="26"/>
      <c r="M308" s="26"/>
      <c r="N308" s="26"/>
      <c r="O308" s="26"/>
      <c r="P308" s="26"/>
      <c r="Q308" s="26"/>
      <c r="R308" s="26"/>
      <c r="S308" s="26"/>
      <c r="T308" s="26"/>
      <c r="U308" s="16"/>
      <c r="V308" s="145"/>
      <c r="W308" s="145"/>
      <c r="X308" s="145"/>
      <c r="Y308" s="145"/>
      <c r="Z308" s="145"/>
      <c r="AA308" s="145"/>
      <c r="AB308" s="85"/>
      <c r="AC308" s="145"/>
      <c r="AD308" s="146"/>
    </row>
    <row r="309" spans="1:30" s="147" customFormat="1" ht="15">
      <c r="A309" s="148" t="s">
        <v>116</v>
      </c>
      <c r="B309" s="35"/>
      <c r="C309" s="24"/>
      <c r="D309" s="24"/>
      <c r="E309" s="24"/>
      <c r="F309" s="24"/>
      <c r="G309" s="24"/>
      <c r="H309" s="24"/>
      <c r="I309" s="24"/>
      <c r="J309" s="24"/>
      <c r="K309" s="16"/>
      <c r="L309" s="26"/>
      <c r="M309" s="26"/>
      <c r="N309" s="26"/>
      <c r="O309" s="26"/>
      <c r="P309" s="26"/>
      <c r="Q309" s="26"/>
      <c r="R309" s="26"/>
      <c r="S309" s="26"/>
      <c r="T309" s="26"/>
      <c r="U309" s="16"/>
      <c r="V309" s="145"/>
      <c r="W309" s="145"/>
      <c r="X309" s="145"/>
      <c r="Y309" s="145"/>
      <c r="Z309" s="145"/>
      <c r="AA309" s="145"/>
      <c r="AB309" s="85"/>
      <c r="AC309" s="145"/>
      <c r="AD309" s="146"/>
    </row>
    <row r="310" spans="1:30" s="147" customFormat="1" ht="15">
      <c r="A310" s="29">
        <v>3631</v>
      </c>
      <c r="B310" s="22" t="s">
        <v>105</v>
      </c>
      <c r="C310" s="24"/>
      <c r="D310" s="24"/>
      <c r="E310" s="24">
        <v>70</v>
      </c>
      <c r="F310" s="24">
        <v>70</v>
      </c>
      <c r="G310" s="24">
        <v>70</v>
      </c>
      <c r="H310" s="24">
        <v>70</v>
      </c>
      <c r="I310" s="24">
        <v>70</v>
      </c>
      <c r="J310" s="24">
        <v>70</v>
      </c>
      <c r="K310" s="16"/>
      <c r="L310" s="26"/>
      <c r="M310" s="26">
        <v>5450</v>
      </c>
      <c r="N310" s="26">
        <f aca="true" t="shared" si="149" ref="N310:N322">SUM(L310:M310)</f>
        <v>5450</v>
      </c>
      <c r="O310" s="26">
        <v>1424</v>
      </c>
      <c r="P310" s="26">
        <v>4274</v>
      </c>
      <c r="Q310" s="26">
        <v>5698</v>
      </c>
      <c r="R310" s="26">
        <v>5928</v>
      </c>
      <c r="S310" s="26">
        <v>6255</v>
      </c>
      <c r="T310" s="26">
        <v>6567</v>
      </c>
      <c r="U310" s="16"/>
      <c r="V310" s="145">
        <f aca="true" t="shared" si="150" ref="V310:V322">L310*D310</f>
        <v>0</v>
      </c>
      <c r="W310" s="145">
        <f aca="true" t="shared" si="151" ref="W310:W322">M310*E310</f>
        <v>381500</v>
      </c>
      <c r="X310" s="145">
        <f>V310+W310</f>
        <v>381500</v>
      </c>
      <c r="Y310" s="145">
        <f aca="true" t="shared" si="152" ref="Y310:Y322">F310*O310</f>
        <v>99680</v>
      </c>
      <c r="Z310" s="145">
        <f aca="true" t="shared" si="153" ref="Z310:Z322">G310*P310</f>
        <v>299180</v>
      </c>
      <c r="AA310" s="145">
        <f aca="true" t="shared" si="154" ref="AA310:AA315">SUM(Y310:Z310)</f>
        <v>398860</v>
      </c>
      <c r="AB310" s="85">
        <f aca="true" t="shared" si="155" ref="AB310:AB322">H310*R310</f>
        <v>414960</v>
      </c>
      <c r="AC310" s="85">
        <f aca="true" t="shared" si="156" ref="AC310:AC322">I310*S310</f>
        <v>437850</v>
      </c>
      <c r="AD310" s="146">
        <f aca="true" t="shared" si="157" ref="AD310:AD322">J310*T310</f>
        <v>459690</v>
      </c>
    </row>
    <row r="311" spans="1:30" s="147" customFormat="1" ht="15">
      <c r="A311" s="29">
        <v>3632</v>
      </c>
      <c r="B311" s="22" t="s">
        <v>106</v>
      </c>
      <c r="C311" s="24"/>
      <c r="D311" s="24"/>
      <c r="E311" s="24">
        <v>150</v>
      </c>
      <c r="F311" s="24">
        <v>150</v>
      </c>
      <c r="G311" s="24">
        <v>150</v>
      </c>
      <c r="H311" s="24">
        <v>150</v>
      </c>
      <c r="I311" s="24">
        <v>150</v>
      </c>
      <c r="J311" s="24">
        <v>150</v>
      </c>
      <c r="K311" s="16"/>
      <c r="L311" s="26"/>
      <c r="M311" s="26">
        <v>58</v>
      </c>
      <c r="N311" s="26">
        <f t="shared" si="149"/>
        <v>58</v>
      </c>
      <c r="O311" s="26">
        <v>15</v>
      </c>
      <c r="P311" s="26">
        <v>46</v>
      </c>
      <c r="Q311" s="26">
        <v>61</v>
      </c>
      <c r="R311" s="26">
        <v>64</v>
      </c>
      <c r="S311" s="26">
        <v>67</v>
      </c>
      <c r="T311" s="26">
        <v>70</v>
      </c>
      <c r="U311" s="16"/>
      <c r="V311" s="145">
        <f t="shared" si="150"/>
        <v>0</v>
      </c>
      <c r="W311" s="145">
        <f t="shared" si="151"/>
        <v>8700</v>
      </c>
      <c r="X311" s="145">
        <f>V311+W311</f>
        <v>8700</v>
      </c>
      <c r="Y311" s="145">
        <f t="shared" si="152"/>
        <v>2250</v>
      </c>
      <c r="Z311" s="145">
        <f t="shared" si="153"/>
        <v>6900</v>
      </c>
      <c r="AA311" s="145">
        <f t="shared" si="154"/>
        <v>9150</v>
      </c>
      <c r="AB311" s="85">
        <f t="shared" si="155"/>
        <v>9600</v>
      </c>
      <c r="AC311" s="85">
        <f t="shared" si="156"/>
        <v>10050</v>
      </c>
      <c r="AD311" s="146">
        <f t="shared" si="157"/>
        <v>10500</v>
      </c>
    </row>
    <row r="312" spans="1:30" s="147" customFormat="1" ht="15">
      <c r="A312" s="29">
        <v>3640</v>
      </c>
      <c r="B312" s="22" t="s">
        <v>107</v>
      </c>
      <c r="C312" s="24"/>
      <c r="D312" s="24"/>
      <c r="E312" s="24">
        <v>0</v>
      </c>
      <c r="F312" s="24">
        <v>0</v>
      </c>
      <c r="G312" s="24">
        <v>0</v>
      </c>
      <c r="H312" s="24">
        <v>0</v>
      </c>
      <c r="I312" s="24">
        <v>0</v>
      </c>
      <c r="J312" s="24">
        <v>0</v>
      </c>
      <c r="K312" s="16"/>
      <c r="L312" s="26"/>
      <c r="M312" s="26">
        <v>63</v>
      </c>
      <c r="N312" s="26">
        <v>63</v>
      </c>
      <c r="O312" s="26">
        <v>16</v>
      </c>
      <c r="P312" s="26">
        <v>47</v>
      </c>
      <c r="Q312" s="26">
        <v>63</v>
      </c>
      <c r="R312" s="26">
        <v>63</v>
      </c>
      <c r="S312" s="26">
        <v>63</v>
      </c>
      <c r="T312" s="26">
        <v>63</v>
      </c>
      <c r="U312" s="16"/>
      <c r="V312" s="145">
        <f t="shared" si="150"/>
        <v>0</v>
      </c>
      <c r="W312" s="145">
        <f t="shared" si="151"/>
        <v>0</v>
      </c>
      <c r="X312" s="145">
        <f>V312+W312</f>
        <v>0</v>
      </c>
      <c r="Y312" s="145">
        <f t="shared" si="152"/>
        <v>0</v>
      </c>
      <c r="Z312" s="145">
        <f t="shared" si="153"/>
        <v>0</v>
      </c>
      <c r="AA312" s="145">
        <f t="shared" si="154"/>
        <v>0</v>
      </c>
      <c r="AB312" s="85">
        <f t="shared" si="155"/>
        <v>0</v>
      </c>
      <c r="AC312" s="85">
        <f t="shared" si="156"/>
        <v>0</v>
      </c>
      <c r="AD312" s="146">
        <f t="shared" si="157"/>
        <v>0</v>
      </c>
    </row>
    <row r="313" spans="1:30" s="147" customFormat="1" ht="15">
      <c r="A313" s="29">
        <v>3641</v>
      </c>
      <c r="B313" s="22" t="s">
        <v>108</v>
      </c>
      <c r="C313" s="24"/>
      <c r="D313" s="24"/>
      <c r="E313" s="24">
        <v>30</v>
      </c>
      <c r="F313" s="24">
        <v>30</v>
      </c>
      <c r="G313" s="24">
        <v>30</v>
      </c>
      <c r="H313" s="24">
        <v>30</v>
      </c>
      <c r="I313" s="24">
        <v>30</v>
      </c>
      <c r="J313" s="24">
        <v>30</v>
      </c>
      <c r="K313" s="16"/>
      <c r="L313" s="26"/>
      <c r="M313" s="26">
        <v>954</v>
      </c>
      <c r="N313" s="26">
        <f t="shared" si="149"/>
        <v>954</v>
      </c>
      <c r="O313" s="26">
        <v>249</v>
      </c>
      <c r="P313" s="26">
        <v>748</v>
      </c>
      <c r="Q313" s="26">
        <v>997</v>
      </c>
      <c r="R313" s="26">
        <v>1038</v>
      </c>
      <c r="S313" s="26">
        <v>1095</v>
      </c>
      <c r="T313" s="26">
        <v>1149</v>
      </c>
      <c r="U313" s="16"/>
      <c r="V313" s="145">
        <f t="shared" si="150"/>
        <v>0</v>
      </c>
      <c r="W313" s="145">
        <f t="shared" si="151"/>
        <v>28620</v>
      </c>
      <c r="X313" s="145">
        <f>V313+W313</f>
        <v>28620</v>
      </c>
      <c r="Y313" s="145">
        <f t="shared" si="152"/>
        <v>7470</v>
      </c>
      <c r="Z313" s="145">
        <f t="shared" si="153"/>
        <v>22440</v>
      </c>
      <c r="AA313" s="145">
        <f t="shared" si="154"/>
        <v>29910</v>
      </c>
      <c r="AB313" s="85">
        <f t="shared" si="155"/>
        <v>31140</v>
      </c>
      <c r="AC313" s="85">
        <f t="shared" si="156"/>
        <v>32850</v>
      </c>
      <c r="AD313" s="146">
        <f t="shared" si="157"/>
        <v>34470</v>
      </c>
    </row>
    <row r="314" spans="1:30" s="147" customFormat="1" ht="15">
      <c r="A314" s="29">
        <v>3642</v>
      </c>
      <c r="B314" s="22" t="s">
        <v>109</v>
      </c>
      <c r="C314" s="24"/>
      <c r="D314" s="24"/>
      <c r="E314" s="24">
        <v>120</v>
      </c>
      <c r="F314" s="24">
        <v>120</v>
      </c>
      <c r="G314" s="24">
        <v>120</v>
      </c>
      <c r="H314" s="24">
        <v>120</v>
      </c>
      <c r="I314" s="24">
        <v>120</v>
      </c>
      <c r="J314" s="24">
        <v>120</v>
      </c>
      <c r="K314" s="16"/>
      <c r="L314" s="26"/>
      <c r="M314" s="26">
        <v>4415</v>
      </c>
      <c r="N314" s="26">
        <f t="shared" si="149"/>
        <v>4415</v>
      </c>
      <c r="O314" s="26">
        <v>1154</v>
      </c>
      <c r="P314" s="26">
        <v>3462</v>
      </c>
      <c r="Q314" s="26">
        <v>4616</v>
      </c>
      <c r="R314" s="26">
        <v>4802</v>
      </c>
      <c r="S314" s="26">
        <v>5066</v>
      </c>
      <c r="T314" s="26">
        <v>5319</v>
      </c>
      <c r="U314" s="16"/>
      <c r="V314" s="145">
        <f t="shared" si="150"/>
        <v>0</v>
      </c>
      <c r="W314" s="145">
        <f t="shared" si="151"/>
        <v>529800</v>
      </c>
      <c r="X314" s="145">
        <f aca="true" t="shared" si="158" ref="X314:X322">V314+W314</f>
        <v>529800</v>
      </c>
      <c r="Y314" s="145">
        <f t="shared" si="152"/>
        <v>138480</v>
      </c>
      <c r="Z314" s="145">
        <f t="shared" si="153"/>
        <v>415440</v>
      </c>
      <c r="AA314" s="145">
        <f t="shared" si="154"/>
        <v>553920</v>
      </c>
      <c r="AB314" s="85">
        <f t="shared" si="155"/>
        <v>576240</v>
      </c>
      <c r="AC314" s="85">
        <f t="shared" si="156"/>
        <v>607920</v>
      </c>
      <c r="AD314" s="146">
        <f t="shared" si="157"/>
        <v>638280</v>
      </c>
    </row>
    <row r="315" spans="1:30" s="147" customFormat="1" ht="15">
      <c r="A315" s="29">
        <v>3633</v>
      </c>
      <c r="B315" s="22" t="s">
        <v>110</v>
      </c>
      <c r="C315" s="24"/>
      <c r="D315" s="24"/>
      <c r="E315" s="24">
        <v>180</v>
      </c>
      <c r="F315" s="24">
        <v>180</v>
      </c>
      <c r="G315" s="24">
        <v>180</v>
      </c>
      <c r="H315" s="24">
        <v>180</v>
      </c>
      <c r="I315" s="24">
        <v>180</v>
      </c>
      <c r="J315" s="24">
        <v>180</v>
      </c>
      <c r="K315" s="16"/>
      <c r="L315" s="26"/>
      <c r="M315" s="26">
        <v>5396</v>
      </c>
      <c r="N315" s="26">
        <f t="shared" si="149"/>
        <v>5396</v>
      </c>
      <c r="O315" s="26">
        <v>1410</v>
      </c>
      <c r="P315" s="26">
        <v>4231</v>
      </c>
      <c r="Q315" s="26">
        <v>5641</v>
      </c>
      <c r="R315" s="26">
        <v>5869</v>
      </c>
      <c r="S315" s="26">
        <v>6192</v>
      </c>
      <c r="T315" s="26">
        <v>6502</v>
      </c>
      <c r="U315" s="16"/>
      <c r="V315" s="145">
        <f t="shared" si="150"/>
        <v>0</v>
      </c>
      <c r="W315" s="145">
        <f t="shared" si="151"/>
        <v>971280</v>
      </c>
      <c r="X315" s="145">
        <f t="shared" si="158"/>
        <v>971280</v>
      </c>
      <c r="Y315" s="145">
        <f t="shared" si="152"/>
        <v>253800</v>
      </c>
      <c r="Z315" s="145">
        <f t="shared" si="153"/>
        <v>761580</v>
      </c>
      <c r="AA315" s="145">
        <f t="shared" si="154"/>
        <v>1015380</v>
      </c>
      <c r="AB315" s="85">
        <f t="shared" si="155"/>
        <v>1056420</v>
      </c>
      <c r="AC315" s="85">
        <f t="shared" si="156"/>
        <v>1114560</v>
      </c>
      <c r="AD315" s="146">
        <f t="shared" si="157"/>
        <v>1170360</v>
      </c>
    </row>
    <row r="316" spans="1:30" s="147" customFormat="1" ht="15">
      <c r="A316" s="29">
        <v>3643</v>
      </c>
      <c r="B316" s="22" t="s">
        <v>111</v>
      </c>
      <c r="C316" s="24"/>
      <c r="D316" s="24"/>
      <c r="E316" s="24">
        <v>0</v>
      </c>
      <c r="F316" s="24">
        <v>0</v>
      </c>
      <c r="G316" s="24">
        <v>0</v>
      </c>
      <c r="H316" s="24">
        <v>0</v>
      </c>
      <c r="I316" s="24">
        <v>0</v>
      </c>
      <c r="J316" s="24">
        <v>0</v>
      </c>
      <c r="K316" s="16"/>
      <c r="L316" s="26"/>
      <c r="M316" s="26">
        <v>63</v>
      </c>
      <c r="N316" s="26">
        <v>63</v>
      </c>
      <c r="O316" s="26">
        <v>16</v>
      </c>
      <c r="P316" s="26">
        <v>47</v>
      </c>
      <c r="Q316" s="26">
        <v>63</v>
      </c>
      <c r="R316" s="26">
        <v>63</v>
      </c>
      <c r="S316" s="26">
        <v>63</v>
      </c>
      <c r="T316" s="26">
        <v>63</v>
      </c>
      <c r="U316" s="16"/>
      <c r="V316" s="145">
        <f t="shared" si="150"/>
        <v>0</v>
      </c>
      <c r="W316" s="145">
        <f t="shared" si="151"/>
        <v>0</v>
      </c>
      <c r="X316" s="145">
        <f t="shared" si="158"/>
        <v>0</v>
      </c>
      <c r="Y316" s="145">
        <f t="shared" si="152"/>
        <v>0</v>
      </c>
      <c r="Z316" s="145">
        <f t="shared" si="153"/>
        <v>0</v>
      </c>
      <c r="AA316" s="145">
        <f aca="true" t="shared" si="159" ref="AA316:AA322">SUM(Y316:Z316)</f>
        <v>0</v>
      </c>
      <c r="AB316" s="85">
        <f t="shared" si="155"/>
        <v>0</v>
      </c>
      <c r="AC316" s="85">
        <f t="shared" si="156"/>
        <v>0</v>
      </c>
      <c r="AD316" s="146">
        <f t="shared" si="157"/>
        <v>0</v>
      </c>
    </row>
    <row r="317" spans="1:30" ht="15">
      <c r="A317" s="21">
        <v>3614</v>
      </c>
      <c r="B317" s="22" t="s">
        <v>42</v>
      </c>
      <c r="C317" s="38"/>
      <c r="D317" s="38"/>
      <c r="E317" s="24">
        <v>105</v>
      </c>
      <c r="F317" s="24">
        <v>105</v>
      </c>
      <c r="G317" s="24">
        <v>105</v>
      </c>
      <c r="H317" s="24">
        <v>105</v>
      </c>
      <c r="I317" s="24">
        <v>105</v>
      </c>
      <c r="J317" s="24">
        <v>105</v>
      </c>
      <c r="K317" s="16"/>
      <c r="L317" s="92"/>
      <c r="M317" s="92">
        <v>2940</v>
      </c>
      <c r="N317" s="92">
        <f t="shared" si="149"/>
        <v>2940</v>
      </c>
      <c r="O317" s="26">
        <v>768</v>
      </c>
      <c r="P317" s="26">
        <v>2306</v>
      </c>
      <c r="Q317" s="92">
        <v>3074</v>
      </c>
      <c r="R317" s="92">
        <v>3198</v>
      </c>
      <c r="S317" s="92">
        <v>3374</v>
      </c>
      <c r="T317" s="92">
        <v>3543</v>
      </c>
      <c r="U317" s="16"/>
      <c r="V317" s="28">
        <f t="shared" si="150"/>
        <v>0</v>
      </c>
      <c r="W317" s="28">
        <f t="shared" si="151"/>
        <v>308700</v>
      </c>
      <c r="X317" s="28">
        <f t="shared" si="158"/>
        <v>308700</v>
      </c>
      <c r="Y317" s="28">
        <f t="shared" si="152"/>
        <v>80640</v>
      </c>
      <c r="Z317" s="28">
        <f t="shared" si="153"/>
        <v>242130</v>
      </c>
      <c r="AA317" s="28">
        <f t="shared" si="159"/>
        <v>322770</v>
      </c>
      <c r="AB317" s="83">
        <f t="shared" si="155"/>
        <v>335790</v>
      </c>
      <c r="AC317" s="83">
        <f t="shared" si="156"/>
        <v>354270</v>
      </c>
      <c r="AD317" s="108">
        <f t="shared" si="157"/>
        <v>372015</v>
      </c>
    </row>
    <row r="318" spans="1:30" ht="15">
      <c r="A318" s="21">
        <v>3615</v>
      </c>
      <c r="B318" s="22" t="s">
        <v>43</v>
      </c>
      <c r="C318" s="38"/>
      <c r="D318" s="38"/>
      <c r="E318" s="24">
        <v>20</v>
      </c>
      <c r="F318" s="24">
        <v>20</v>
      </c>
      <c r="G318" s="24">
        <v>20</v>
      </c>
      <c r="H318" s="24">
        <v>20</v>
      </c>
      <c r="I318" s="24">
        <v>20</v>
      </c>
      <c r="J318" s="24">
        <v>20</v>
      </c>
      <c r="K318" s="16"/>
      <c r="L318" s="92"/>
      <c r="M318" s="92">
        <v>24787</v>
      </c>
      <c r="N318" s="92">
        <f t="shared" si="149"/>
        <v>24787</v>
      </c>
      <c r="O318" s="26">
        <v>6478</v>
      </c>
      <c r="P318" s="26">
        <v>19436</v>
      </c>
      <c r="Q318" s="92">
        <v>25914</v>
      </c>
      <c r="R318" s="92">
        <v>26961</v>
      </c>
      <c r="S318" s="92">
        <v>28443</v>
      </c>
      <c r="T318" s="92">
        <v>29866</v>
      </c>
      <c r="U318" s="16"/>
      <c r="V318" s="28">
        <f t="shared" si="150"/>
        <v>0</v>
      </c>
      <c r="W318" s="28">
        <f t="shared" si="151"/>
        <v>495740</v>
      </c>
      <c r="X318" s="28">
        <f t="shared" si="158"/>
        <v>495740</v>
      </c>
      <c r="Y318" s="28">
        <f t="shared" si="152"/>
        <v>129560</v>
      </c>
      <c r="Z318" s="28">
        <f t="shared" si="153"/>
        <v>388720</v>
      </c>
      <c r="AA318" s="28">
        <f t="shared" si="159"/>
        <v>518280</v>
      </c>
      <c r="AB318" s="83">
        <f t="shared" si="155"/>
        <v>539220</v>
      </c>
      <c r="AC318" s="83">
        <f t="shared" si="156"/>
        <v>568860</v>
      </c>
      <c r="AD318" s="108">
        <f t="shared" si="157"/>
        <v>597320</v>
      </c>
    </row>
    <row r="319" spans="1:30" ht="15">
      <c r="A319" s="21">
        <v>3616</v>
      </c>
      <c r="B319" s="22" t="s">
        <v>44</v>
      </c>
      <c r="C319" s="38"/>
      <c r="D319" s="38"/>
      <c r="E319" s="24">
        <v>195</v>
      </c>
      <c r="F319" s="24">
        <v>195</v>
      </c>
      <c r="G319" s="24">
        <v>195</v>
      </c>
      <c r="H319" s="24">
        <v>195</v>
      </c>
      <c r="I319" s="24">
        <v>195</v>
      </c>
      <c r="J319" s="24">
        <v>195</v>
      </c>
      <c r="K319" s="16"/>
      <c r="L319" s="92"/>
      <c r="M319" s="92">
        <v>388</v>
      </c>
      <c r="N319" s="92">
        <f t="shared" si="149"/>
        <v>388</v>
      </c>
      <c r="O319" s="26">
        <v>102</v>
      </c>
      <c r="P319" s="26">
        <v>304</v>
      </c>
      <c r="Q319" s="92">
        <v>406</v>
      </c>
      <c r="R319" s="92">
        <v>422</v>
      </c>
      <c r="S319" s="92">
        <v>445</v>
      </c>
      <c r="T319" s="92">
        <v>467</v>
      </c>
      <c r="U319" s="16"/>
      <c r="V319" s="28">
        <f t="shared" si="150"/>
        <v>0</v>
      </c>
      <c r="W319" s="28">
        <f t="shared" si="151"/>
        <v>75660</v>
      </c>
      <c r="X319" s="28">
        <f t="shared" si="158"/>
        <v>75660</v>
      </c>
      <c r="Y319" s="28">
        <f t="shared" si="152"/>
        <v>19890</v>
      </c>
      <c r="Z319" s="28">
        <f t="shared" si="153"/>
        <v>59280</v>
      </c>
      <c r="AA319" s="28">
        <f t="shared" si="159"/>
        <v>79170</v>
      </c>
      <c r="AB319" s="83">
        <f t="shared" si="155"/>
        <v>82290</v>
      </c>
      <c r="AC319" s="83">
        <f t="shared" si="156"/>
        <v>86775</v>
      </c>
      <c r="AD319" s="108">
        <f t="shared" si="157"/>
        <v>91065</v>
      </c>
    </row>
    <row r="320" spans="1:30" ht="15">
      <c r="A320" s="21">
        <v>3617</v>
      </c>
      <c r="B320" s="22" t="s">
        <v>112</v>
      </c>
      <c r="C320" s="38"/>
      <c r="D320" s="38"/>
      <c r="E320" s="24">
        <v>35</v>
      </c>
      <c r="F320" s="24">
        <v>35</v>
      </c>
      <c r="G320" s="24">
        <v>35</v>
      </c>
      <c r="H320" s="24">
        <v>35</v>
      </c>
      <c r="I320" s="24">
        <v>35</v>
      </c>
      <c r="J320" s="24">
        <v>35</v>
      </c>
      <c r="K320" s="16"/>
      <c r="L320" s="92"/>
      <c r="M320" s="92">
        <v>2266</v>
      </c>
      <c r="N320" s="92">
        <f t="shared" si="149"/>
        <v>2266</v>
      </c>
      <c r="O320" s="26">
        <v>592</v>
      </c>
      <c r="P320" s="26">
        <v>1777</v>
      </c>
      <c r="Q320" s="92">
        <v>2369</v>
      </c>
      <c r="R320" s="92">
        <v>2465</v>
      </c>
      <c r="S320" s="92">
        <v>2600</v>
      </c>
      <c r="T320" s="92">
        <v>2730</v>
      </c>
      <c r="U320" s="16"/>
      <c r="V320" s="28">
        <f t="shared" si="150"/>
        <v>0</v>
      </c>
      <c r="W320" s="28">
        <f t="shared" si="151"/>
        <v>79310</v>
      </c>
      <c r="X320" s="28">
        <f t="shared" si="158"/>
        <v>79310</v>
      </c>
      <c r="Y320" s="28">
        <f t="shared" si="152"/>
        <v>20720</v>
      </c>
      <c r="Z320" s="28">
        <f t="shared" si="153"/>
        <v>62195</v>
      </c>
      <c r="AA320" s="28">
        <f t="shared" si="159"/>
        <v>82915</v>
      </c>
      <c r="AB320" s="83">
        <f t="shared" si="155"/>
        <v>86275</v>
      </c>
      <c r="AC320" s="83">
        <f t="shared" si="156"/>
        <v>91000</v>
      </c>
      <c r="AD320" s="108">
        <f t="shared" si="157"/>
        <v>95550</v>
      </c>
    </row>
    <row r="321" spans="1:30" ht="15">
      <c r="A321" s="21">
        <v>3618</v>
      </c>
      <c r="B321" s="22" t="s">
        <v>113</v>
      </c>
      <c r="C321" s="38"/>
      <c r="D321" s="38"/>
      <c r="E321" s="24">
        <v>35</v>
      </c>
      <c r="F321" s="24">
        <v>35</v>
      </c>
      <c r="G321" s="24">
        <v>35</v>
      </c>
      <c r="H321" s="24">
        <v>35</v>
      </c>
      <c r="I321" s="24">
        <v>35</v>
      </c>
      <c r="J321" s="24">
        <v>35</v>
      </c>
      <c r="K321" s="16"/>
      <c r="L321" s="92"/>
      <c r="M321" s="92">
        <v>173</v>
      </c>
      <c r="N321" s="92">
        <f t="shared" si="149"/>
        <v>173</v>
      </c>
      <c r="O321" s="26">
        <v>45</v>
      </c>
      <c r="P321" s="26">
        <v>136</v>
      </c>
      <c r="Q321" s="92">
        <v>181</v>
      </c>
      <c r="R321" s="92">
        <v>191</v>
      </c>
      <c r="S321" s="92">
        <v>200</v>
      </c>
      <c r="T321" s="92">
        <v>210</v>
      </c>
      <c r="U321" s="16"/>
      <c r="V321" s="28">
        <f t="shared" si="150"/>
        <v>0</v>
      </c>
      <c r="W321" s="28">
        <f t="shared" si="151"/>
        <v>6055</v>
      </c>
      <c r="X321" s="28">
        <f t="shared" si="158"/>
        <v>6055</v>
      </c>
      <c r="Y321" s="28">
        <f t="shared" si="152"/>
        <v>1575</v>
      </c>
      <c r="Z321" s="28">
        <f t="shared" si="153"/>
        <v>4760</v>
      </c>
      <c r="AA321" s="28">
        <f t="shared" si="159"/>
        <v>6335</v>
      </c>
      <c r="AB321" s="83">
        <f t="shared" si="155"/>
        <v>6685</v>
      </c>
      <c r="AC321" s="83">
        <f t="shared" si="156"/>
        <v>7000</v>
      </c>
      <c r="AD321" s="108">
        <f t="shared" si="157"/>
        <v>7350</v>
      </c>
    </row>
    <row r="322" spans="1:30" ht="15">
      <c r="A322" s="21">
        <v>3681</v>
      </c>
      <c r="B322" s="22" t="s">
        <v>114</v>
      </c>
      <c r="C322" s="38"/>
      <c r="D322" s="38"/>
      <c r="E322" s="24">
        <v>100</v>
      </c>
      <c r="F322" s="24">
        <v>100</v>
      </c>
      <c r="G322" s="24">
        <v>100</v>
      </c>
      <c r="H322" s="24">
        <v>100</v>
      </c>
      <c r="I322" s="24">
        <v>100</v>
      </c>
      <c r="J322" s="24">
        <v>100</v>
      </c>
      <c r="K322" s="16"/>
      <c r="L322" s="92"/>
      <c r="M322" s="92">
        <v>448</v>
      </c>
      <c r="N322" s="92">
        <f t="shared" si="149"/>
        <v>448</v>
      </c>
      <c r="O322" s="26">
        <v>117</v>
      </c>
      <c r="P322" s="26">
        <v>352</v>
      </c>
      <c r="Q322" s="92">
        <v>469</v>
      </c>
      <c r="R322" s="92">
        <v>488</v>
      </c>
      <c r="S322" s="92">
        <v>515</v>
      </c>
      <c r="T322" s="92">
        <v>540</v>
      </c>
      <c r="U322" s="16"/>
      <c r="V322" s="28">
        <f t="shared" si="150"/>
        <v>0</v>
      </c>
      <c r="W322" s="28">
        <f t="shared" si="151"/>
        <v>44800</v>
      </c>
      <c r="X322" s="28">
        <f t="shared" si="158"/>
        <v>44800</v>
      </c>
      <c r="Y322" s="28">
        <f t="shared" si="152"/>
        <v>11700</v>
      </c>
      <c r="Z322" s="28">
        <f t="shared" si="153"/>
        <v>35200</v>
      </c>
      <c r="AA322" s="28">
        <f t="shared" si="159"/>
        <v>46900</v>
      </c>
      <c r="AB322" s="83">
        <f t="shared" si="155"/>
        <v>48800</v>
      </c>
      <c r="AC322" s="83">
        <f t="shared" si="156"/>
        <v>51500</v>
      </c>
      <c r="AD322" s="108">
        <f t="shared" si="157"/>
        <v>54000</v>
      </c>
    </row>
    <row r="323" spans="1:30" ht="15">
      <c r="A323" s="34" t="s">
        <v>116</v>
      </c>
      <c r="B323" s="35"/>
      <c r="C323" s="38"/>
      <c r="D323" s="38"/>
      <c r="E323" s="38"/>
      <c r="F323" s="38"/>
      <c r="G323" s="38"/>
      <c r="H323" s="38"/>
      <c r="I323" s="38"/>
      <c r="J323" s="38"/>
      <c r="K323" s="16"/>
      <c r="L323" s="92"/>
      <c r="M323" s="92"/>
      <c r="N323" s="92"/>
      <c r="O323" s="26"/>
      <c r="P323" s="26"/>
      <c r="Q323" s="43"/>
      <c r="R323" s="27"/>
      <c r="S323" s="27"/>
      <c r="T323" s="27"/>
      <c r="U323" s="16"/>
      <c r="V323" s="37">
        <f aca="true" t="shared" si="160" ref="V323:AD323">SUM(V310:V322)</f>
        <v>0</v>
      </c>
      <c r="W323" s="37">
        <f t="shared" si="160"/>
        <v>2930165</v>
      </c>
      <c r="X323" s="37">
        <f t="shared" si="160"/>
        <v>2930165</v>
      </c>
      <c r="Y323" s="37">
        <f t="shared" si="160"/>
        <v>765765</v>
      </c>
      <c r="Z323" s="37">
        <f t="shared" si="160"/>
        <v>2297825</v>
      </c>
      <c r="AA323" s="37">
        <f t="shared" si="160"/>
        <v>3063590</v>
      </c>
      <c r="AB323" s="37">
        <f t="shared" si="160"/>
        <v>3187420</v>
      </c>
      <c r="AC323" s="37">
        <f t="shared" si="160"/>
        <v>3362635</v>
      </c>
      <c r="AD323" s="108">
        <f t="shared" si="160"/>
        <v>3530600</v>
      </c>
    </row>
    <row r="324" spans="1:30" ht="15">
      <c r="A324" s="34"/>
      <c r="B324" s="35"/>
      <c r="C324" s="38"/>
      <c r="D324" s="38"/>
      <c r="E324" s="38"/>
      <c r="F324" s="38"/>
      <c r="G324" s="38"/>
      <c r="H324" s="38"/>
      <c r="I324" s="38"/>
      <c r="J324" s="38"/>
      <c r="K324" s="16"/>
      <c r="L324" s="92"/>
      <c r="M324" s="92"/>
      <c r="N324" s="92"/>
      <c r="O324" s="26"/>
      <c r="P324" s="26"/>
      <c r="Q324" s="51"/>
      <c r="R324" s="59"/>
      <c r="S324" s="59"/>
      <c r="T324" s="59"/>
      <c r="U324" s="16"/>
      <c r="V324" s="28"/>
      <c r="W324" s="28"/>
      <c r="X324" s="28"/>
      <c r="Y324" s="28"/>
      <c r="Z324" s="28"/>
      <c r="AA324" s="28"/>
      <c r="AB324" s="83"/>
      <c r="AC324" s="28"/>
      <c r="AD324" s="108"/>
    </row>
    <row r="325" spans="1:30" ht="15">
      <c r="A325" s="34" t="s">
        <v>117</v>
      </c>
      <c r="B325" s="35"/>
      <c r="C325" s="38"/>
      <c r="D325" s="38"/>
      <c r="E325" s="38"/>
      <c r="F325" s="38"/>
      <c r="G325" s="38"/>
      <c r="H325" s="38"/>
      <c r="I325" s="38"/>
      <c r="J325" s="38"/>
      <c r="K325" s="16"/>
      <c r="L325" s="92"/>
      <c r="M325" s="92"/>
      <c r="N325" s="92"/>
      <c r="O325" s="26"/>
      <c r="P325" s="26"/>
      <c r="Q325" s="43"/>
      <c r="R325" s="27"/>
      <c r="S325" s="27"/>
      <c r="T325" s="27"/>
      <c r="U325" s="16"/>
      <c r="V325" s="28"/>
      <c r="W325" s="28"/>
      <c r="X325" s="28"/>
      <c r="Y325" s="28"/>
      <c r="Z325" s="28"/>
      <c r="AA325" s="28"/>
      <c r="AB325" s="83"/>
      <c r="AC325" s="28"/>
      <c r="AD325" s="108"/>
    </row>
    <row r="326" spans="1:30" ht="15">
      <c r="A326" s="21">
        <v>1601</v>
      </c>
      <c r="B326" s="30" t="s">
        <v>118</v>
      </c>
      <c r="C326" s="38">
        <v>240</v>
      </c>
      <c r="D326" s="38">
        <v>240</v>
      </c>
      <c r="E326" s="38">
        <v>240</v>
      </c>
      <c r="F326" s="38">
        <v>240</v>
      </c>
      <c r="G326" s="38">
        <v>240</v>
      </c>
      <c r="H326" s="38">
        <v>240</v>
      </c>
      <c r="I326" s="38">
        <v>240</v>
      </c>
      <c r="J326" s="38">
        <v>240</v>
      </c>
      <c r="K326" s="16"/>
      <c r="L326" s="92">
        <v>19378</v>
      </c>
      <c r="M326" s="92">
        <v>19378</v>
      </c>
      <c r="N326" s="92">
        <f>SUM(L326:M326)</f>
        <v>38756</v>
      </c>
      <c r="O326" s="26">
        <v>10077</v>
      </c>
      <c r="P326" s="26">
        <v>30230</v>
      </c>
      <c r="Q326" s="92">
        <v>40307</v>
      </c>
      <c r="R326" s="92">
        <v>41919</v>
      </c>
      <c r="S326" s="92">
        <v>43596</v>
      </c>
      <c r="T326" s="92">
        <v>45340</v>
      </c>
      <c r="U326" s="16"/>
      <c r="V326" s="28">
        <f aca="true" t="shared" si="161" ref="V326:W331">L326*D326</f>
        <v>4650720</v>
      </c>
      <c r="W326" s="28">
        <f t="shared" si="161"/>
        <v>4650720</v>
      </c>
      <c r="X326" s="28">
        <f aca="true" t="shared" si="162" ref="X326:X331">V326+W326</f>
        <v>9301440</v>
      </c>
      <c r="Y326" s="28">
        <f aca="true" t="shared" si="163" ref="Y326:Z331">F326*O326</f>
        <v>2418480</v>
      </c>
      <c r="Z326" s="28">
        <f t="shared" si="163"/>
        <v>7255200</v>
      </c>
      <c r="AA326" s="28">
        <f aca="true" t="shared" si="164" ref="AA326:AA331">SUM(Y326:Z326)</f>
        <v>9673680</v>
      </c>
      <c r="AB326" s="83">
        <f aca="true" t="shared" si="165" ref="AB326:AD331">H326*R326</f>
        <v>10060560</v>
      </c>
      <c r="AC326" s="83">
        <f t="shared" si="165"/>
        <v>10463040</v>
      </c>
      <c r="AD326" s="108">
        <f t="shared" si="165"/>
        <v>10881600</v>
      </c>
    </row>
    <row r="327" spans="1:30" ht="15">
      <c r="A327" s="21">
        <v>1602</v>
      </c>
      <c r="B327" s="22" t="s">
        <v>119</v>
      </c>
      <c r="C327" s="38">
        <v>2080</v>
      </c>
      <c r="D327" s="38">
        <v>2080</v>
      </c>
      <c r="E327" s="38">
        <v>2080</v>
      </c>
      <c r="F327" s="38">
        <v>2080</v>
      </c>
      <c r="G327" s="38">
        <v>2080</v>
      </c>
      <c r="H327" s="38">
        <v>2080</v>
      </c>
      <c r="I327" s="38">
        <v>2080</v>
      </c>
      <c r="J327" s="38">
        <v>2080</v>
      </c>
      <c r="K327" s="16"/>
      <c r="L327" s="92">
        <v>6650</v>
      </c>
      <c r="M327" s="92">
        <v>6650</v>
      </c>
      <c r="N327" s="92">
        <f>SUM(L327:M327)</f>
        <v>13300</v>
      </c>
      <c r="O327" s="26">
        <v>3458</v>
      </c>
      <c r="P327" s="26">
        <v>10374</v>
      </c>
      <c r="Q327" s="92">
        <v>13832</v>
      </c>
      <c r="R327" s="92">
        <v>14385</v>
      </c>
      <c r="S327" s="92">
        <v>14962</v>
      </c>
      <c r="T327" s="92">
        <v>15560</v>
      </c>
      <c r="U327" s="16"/>
      <c r="V327" s="28">
        <f t="shared" si="161"/>
        <v>13832000</v>
      </c>
      <c r="W327" s="28">
        <f t="shared" si="161"/>
        <v>13832000</v>
      </c>
      <c r="X327" s="28">
        <f t="shared" si="162"/>
        <v>27664000</v>
      </c>
      <c r="Y327" s="28">
        <f t="shared" si="163"/>
        <v>7192640</v>
      </c>
      <c r="Z327" s="28">
        <f t="shared" si="163"/>
        <v>21577920</v>
      </c>
      <c r="AA327" s="28">
        <f t="shared" si="164"/>
        <v>28770560</v>
      </c>
      <c r="AB327" s="83">
        <f t="shared" si="165"/>
        <v>29920800</v>
      </c>
      <c r="AC327" s="83">
        <f t="shared" si="165"/>
        <v>31120960</v>
      </c>
      <c r="AD327" s="108">
        <f t="shared" si="165"/>
        <v>32364800</v>
      </c>
    </row>
    <row r="328" spans="1:30" ht="15">
      <c r="A328" s="21">
        <v>1604</v>
      </c>
      <c r="B328" s="22" t="s">
        <v>120</v>
      </c>
      <c r="C328" s="38">
        <v>2080</v>
      </c>
      <c r="D328" s="38">
        <v>2080</v>
      </c>
      <c r="E328" s="38">
        <v>2080</v>
      </c>
      <c r="F328" s="38">
        <v>2080</v>
      </c>
      <c r="G328" s="38">
        <v>2080</v>
      </c>
      <c r="H328" s="38">
        <v>2080</v>
      </c>
      <c r="I328" s="38">
        <v>2080</v>
      </c>
      <c r="J328" s="38">
        <v>2080</v>
      </c>
      <c r="K328" s="16"/>
      <c r="L328" s="92">
        <v>194</v>
      </c>
      <c r="M328" s="92">
        <v>194</v>
      </c>
      <c r="N328" s="92">
        <f>SUM(L328:M328)</f>
        <v>388</v>
      </c>
      <c r="O328" s="26">
        <v>101</v>
      </c>
      <c r="P328" s="26">
        <v>302</v>
      </c>
      <c r="Q328" s="92">
        <v>403</v>
      </c>
      <c r="R328" s="92">
        <v>419</v>
      </c>
      <c r="S328" s="92">
        <v>436</v>
      </c>
      <c r="T328" s="92">
        <v>453</v>
      </c>
      <c r="U328" s="16"/>
      <c r="V328" s="28">
        <f t="shared" si="161"/>
        <v>403520</v>
      </c>
      <c r="W328" s="28">
        <f t="shared" si="161"/>
        <v>403520</v>
      </c>
      <c r="X328" s="28">
        <f t="shared" si="162"/>
        <v>807040</v>
      </c>
      <c r="Y328" s="28">
        <f t="shared" si="163"/>
        <v>210080</v>
      </c>
      <c r="Z328" s="28">
        <f t="shared" si="163"/>
        <v>628160</v>
      </c>
      <c r="AA328" s="28">
        <f t="shared" si="164"/>
        <v>838240</v>
      </c>
      <c r="AB328" s="83">
        <f t="shared" si="165"/>
        <v>871520</v>
      </c>
      <c r="AC328" s="83">
        <f t="shared" si="165"/>
        <v>906880</v>
      </c>
      <c r="AD328" s="108">
        <f t="shared" si="165"/>
        <v>942240</v>
      </c>
    </row>
    <row r="329" spans="1:30" ht="15">
      <c r="A329" s="21">
        <v>1605</v>
      </c>
      <c r="B329" s="22" t="s">
        <v>121</v>
      </c>
      <c r="C329" s="38">
        <v>600</v>
      </c>
      <c r="D329" s="38">
        <v>600</v>
      </c>
      <c r="E329" s="38">
        <v>600</v>
      </c>
      <c r="F329" s="38">
        <v>600</v>
      </c>
      <c r="G329" s="38">
        <v>600</v>
      </c>
      <c r="H329" s="38">
        <v>600</v>
      </c>
      <c r="I329" s="38">
        <v>600</v>
      </c>
      <c r="J329" s="38">
        <v>600</v>
      </c>
      <c r="K329" s="16"/>
      <c r="L329" s="92">
        <v>558</v>
      </c>
      <c r="M329" s="92">
        <v>558</v>
      </c>
      <c r="N329" s="92">
        <f>SUM(L329:M329)</f>
        <v>1116</v>
      </c>
      <c r="O329" s="26">
        <v>279</v>
      </c>
      <c r="P329" s="26">
        <v>836</v>
      </c>
      <c r="Q329" s="92">
        <v>1115</v>
      </c>
      <c r="R329" s="92">
        <v>1115</v>
      </c>
      <c r="S329" s="92">
        <v>1115</v>
      </c>
      <c r="T329" s="92">
        <v>1115</v>
      </c>
      <c r="U329" s="16"/>
      <c r="V329" s="28">
        <f t="shared" si="161"/>
        <v>334800</v>
      </c>
      <c r="W329" s="28">
        <f t="shared" si="161"/>
        <v>334800</v>
      </c>
      <c r="X329" s="28">
        <f t="shared" si="162"/>
        <v>669600</v>
      </c>
      <c r="Y329" s="28">
        <f t="shared" si="163"/>
        <v>167400</v>
      </c>
      <c r="Z329" s="28">
        <f t="shared" si="163"/>
        <v>501600</v>
      </c>
      <c r="AA329" s="28">
        <f t="shared" si="164"/>
        <v>669000</v>
      </c>
      <c r="AB329" s="83">
        <f t="shared" si="165"/>
        <v>669000</v>
      </c>
      <c r="AC329" s="83">
        <f t="shared" si="165"/>
        <v>669000</v>
      </c>
      <c r="AD329" s="108">
        <f t="shared" si="165"/>
        <v>669000</v>
      </c>
    </row>
    <row r="330" spans="1:30" ht="15">
      <c r="A330" s="21">
        <v>1606</v>
      </c>
      <c r="B330" s="22" t="s">
        <v>122</v>
      </c>
      <c r="C330" s="38">
        <v>750</v>
      </c>
      <c r="D330" s="38">
        <v>750</v>
      </c>
      <c r="E330" s="38">
        <v>760</v>
      </c>
      <c r="F330" s="38">
        <v>760</v>
      </c>
      <c r="G330" s="38">
        <v>760</v>
      </c>
      <c r="H330" s="38">
        <v>760</v>
      </c>
      <c r="I330" s="38">
        <v>760</v>
      </c>
      <c r="J330" s="38">
        <v>760</v>
      </c>
      <c r="K330" s="16"/>
      <c r="L330" s="92">
        <v>161</v>
      </c>
      <c r="M330" s="92">
        <v>161</v>
      </c>
      <c r="N330" s="92">
        <f>SUM(L330:M330)</f>
        <v>322</v>
      </c>
      <c r="O330" s="26">
        <v>81</v>
      </c>
      <c r="P330" s="26">
        <v>241</v>
      </c>
      <c r="Q330" s="92">
        <v>322</v>
      </c>
      <c r="R330" s="92">
        <v>322</v>
      </c>
      <c r="S330" s="92">
        <v>322</v>
      </c>
      <c r="T330" s="92">
        <v>322</v>
      </c>
      <c r="U330" s="16"/>
      <c r="V330" s="28">
        <f t="shared" si="161"/>
        <v>120750</v>
      </c>
      <c r="W330" s="28">
        <f t="shared" si="161"/>
        <v>122360</v>
      </c>
      <c r="X330" s="28">
        <f t="shared" si="162"/>
        <v>243110</v>
      </c>
      <c r="Y330" s="28">
        <f t="shared" si="163"/>
        <v>61560</v>
      </c>
      <c r="Z330" s="28">
        <f t="shared" si="163"/>
        <v>183160</v>
      </c>
      <c r="AA330" s="28">
        <f t="shared" si="164"/>
        <v>244720</v>
      </c>
      <c r="AB330" s="83">
        <f t="shared" si="165"/>
        <v>244720</v>
      </c>
      <c r="AC330" s="83">
        <f t="shared" si="165"/>
        <v>244720</v>
      </c>
      <c r="AD330" s="108">
        <f t="shared" si="165"/>
        <v>244720</v>
      </c>
    </row>
    <row r="331" spans="1:30" ht="15">
      <c r="A331" s="21">
        <v>1607</v>
      </c>
      <c r="B331" s="22" t="s">
        <v>123</v>
      </c>
      <c r="C331" s="38">
        <v>600</v>
      </c>
      <c r="D331" s="38">
        <v>600</v>
      </c>
      <c r="E331" s="38">
        <v>600</v>
      </c>
      <c r="F331" s="38">
        <v>600</v>
      </c>
      <c r="G331" s="38">
        <v>600</v>
      </c>
      <c r="H331" s="38">
        <v>600</v>
      </c>
      <c r="I331" s="38">
        <v>600</v>
      </c>
      <c r="J331" s="38">
        <v>600</v>
      </c>
      <c r="K331" s="16"/>
      <c r="L331" s="92">
        <v>4</v>
      </c>
      <c r="M331" s="92">
        <v>4</v>
      </c>
      <c r="N331" s="92">
        <v>8</v>
      </c>
      <c r="O331" s="26">
        <v>2</v>
      </c>
      <c r="P331" s="26">
        <v>6</v>
      </c>
      <c r="Q331" s="92">
        <v>8</v>
      </c>
      <c r="R331" s="92">
        <v>8</v>
      </c>
      <c r="S331" s="92">
        <v>8</v>
      </c>
      <c r="T331" s="92">
        <v>8</v>
      </c>
      <c r="U331" s="16"/>
      <c r="V331" s="28">
        <f t="shared" si="161"/>
        <v>2400</v>
      </c>
      <c r="W331" s="28">
        <f t="shared" si="161"/>
        <v>2400</v>
      </c>
      <c r="X331" s="28">
        <f t="shared" si="162"/>
        <v>4800</v>
      </c>
      <c r="Y331" s="28">
        <f t="shared" si="163"/>
        <v>1200</v>
      </c>
      <c r="Z331" s="28">
        <f t="shared" si="163"/>
        <v>3600</v>
      </c>
      <c r="AA331" s="28">
        <f t="shared" si="164"/>
        <v>4800</v>
      </c>
      <c r="AB331" s="83">
        <f t="shared" si="165"/>
        <v>4800</v>
      </c>
      <c r="AC331" s="83">
        <f t="shared" si="165"/>
        <v>4800</v>
      </c>
      <c r="AD331" s="108">
        <f t="shared" si="165"/>
        <v>4800</v>
      </c>
    </row>
    <row r="332" spans="1:30" ht="15">
      <c r="A332" s="21">
        <v>1619</v>
      </c>
      <c r="B332" s="22" t="s">
        <v>124</v>
      </c>
      <c r="C332" s="163" t="s">
        <v>289</v>
      </c>
      <c r="D332" s="163" t="s">
        <v>289</v>
      </c>
      <c r="E332" s="163" t="s">
        <v>289</v>
      </c>
      <c r="F332" s="163" t="s">
        <v>289</v>
      </c>
      <c r="G332" s="163" t="s">
        <v>289</v>
      </c>
      <c r="H332" s="163" t="s">
        <v>289</v>
      </c>
      <c r="I332" s="163" t="s">
        <v>289</v>
      </c>
      <c r="J332" s="164" t="s">
        <v>289</v>
      </c>
      <c r="K332" s="16"/>
      <c r="L332" s="31">
        <v>93327</v>
      </c>
      <c r="M332" s="31">
        <v>130658</v>
      </c>
      <c r="N332" s="31">
        <v>223985</v>
      </c>
      <c r="O332" s="31">
        <f>Q332*0.25</f>
        <v>13122</v>
      </c>
      <c r="P332" s="31">
        <f>Q332*0.75</f>
        <v>39366</v>
      </c>
      <c r="Q332" s="31">
        <v>52488</v>
      </c>
      <c r="R332" s="31">
        <v>118188</v>
      </c>
      <c r="S332" s="31">
        <v>186512</v>
      </c>
      <c r="T332" s="31">
        <v>257573</v>
      </c>
      <c r="U332" s="16"/>
      <c r="V332" s="31">
        <v>93327</v>
      </c>
      <c r="W332" s="31">
        <v>130658</v>
      </c>
      <c r="X332" s="31">
        <v>223985</v>
      </c>
      <c r="Y332" s="31">
        <v>13122</v>
      </c>
      <c r="Z332" s="31">
        <v>39366</v>
      </c>
      <c r="AA332" s="31">
        <v>52488</v>
      </c>
      <c r="AB332" s="84">
        <v>118188</v>
      </c>
      <c r="AC332" s="31">
        <v>186512</v>
      </c>
      <c r="AD332" s="115">
        <v>257573</v>
      </c>
    </row>
    <row r="333" spans="1:30" s="147" customFormat="1" ht="15">
      <c r="A333" s="144">
        <v>1621</v>
      </c>
      <c r="B333" s="94" t="s">
        <v>209</v>
      </c>
      <c r="C333" s="95">
        <v>240</v>
      </c>
      <c r="D333" s="95">
        <v>240</v>
      </c>
      <c r="E333" s="95">
        <v>240</v>
      </c>
      <c r="F333" s="95">
        <v>240</v>
      </c>
      <c r="G333" s="95">
        <v>240</v>
      </c>
      <c r="H333" s="95">
        <v>240</v>
      </c>
      <c r="I333" s="95">
        <v>240</v>
      </c>
      <c r="J333" s="95">
        <v>240</v>
      </c>
      <c r="K333" s="16"/>
      <c r="L333" s="26">
        <v>37</v>
      </c>
      <c r="M333" s="26">
        <v>38</v>
      </c>
      <c r="N333" s="26">
        <v>75</v>
      </c>
      <c r="O333" s="26">
        <v>19</v>
      </c>
      <c r="P333" s="26">
        <v>56</v>
      </c>
      <c r="Q333" s="26">
        <v>75</v>
      </c>
      <c r="R333" s="26">
        <v>75</v>
      </c>
      <c r="S333" s="26">
        <v>75</v>
      </c>
      <c r="T333" s="26">
        <v>75</v>
      </c>
      <c r="U333" s="16"/>
      <c r="V333" s="145">
        <f>L333*D333</f>
        <v>8880</v>
      </c>
      <c r="W333" s="145">
        <f>M333*E333</f>
        <v>9120</v>
      </c>
      <c r="X333" s="145">
        <f>V333+W333</f>
        <v>18000</v>
      </c>
      <c r="Y333" s="145">
        <f>F333*O333</f>
        <v>4560</v>
      </c>
      <c r="Z333" s="145">
        <f>G333*P333</f>
        <v>13440</v>
      </c>
      <c r="AA333" s="145">
        <f>SUM(Y333:Z333)</f>
        <v>18000</v>
      </c>
      <c r="AB333" s="85">
        <f>H333*R333</f>
        <v>18000</v>
      </c>
      <c r="AC333" s="85">
        <f>I333*S333</f>
        <v>18000</v>
      </c>
      <c r="AD333" s="146">
        <f>J333*T333</f>
        <v>18000</v>
      </c>
    </row>
    <row r="334" spans="1:30" ht="15">
      <c r="A334" s="21">
        <v>1624</v>
      </c>
      <c r="B334" s="22" t="s">
        <v>235</v>
      </c>
      <c r="C334" s="163" t="s">
        <v>289</v>
      </c>
      <c r="D334" s="163" t="s">
        <v>289</v>
      </c>
      <c r="E334" s="163" t="s">
        <v>289</v>
      </c>
      <c r="F334" s="163" t="s">
        <v>289</v>
      </c>
      <c r="G334" s="163" t="s">
        <v>289</v>
      </c>
      <c r="H334" s="163" t="s">
        <v>289</v>
      </c>
      <c r="I334" s="163" t="s">
        <v>289</v>
      </c>
      <c r="J334" s="164" t="s">
        <v>289</v>
      </c>
      <c r="K334" s="16"/>
      <c r="L334" s="31">
        <v>416667</v>
      </c>
      <c r="M334" s="31">
        <v>583333</v>
      </c>
      <c r="N334" s="31">
        <v>1000000</v>
      </c>
      <c r="O334" s="31">
        <v>250000</v>
      </c>
      <c r="P334" s="31">
        <v>750000</v>
      </c>
      <c r="Q334" s="31">
        <v>1000000</v>
      </c>
      <c r="R334" s="31">
        <v>1000000</v>
      </c>
      <c r="S334" s="31">
        <v>1000000</v>
      </c>
      <c r="T334" s="31">
        <v>1000000</v>
      </c>
      <c r="U334" s="16"/>
      <c r="V334" s="31">
        <v>416667</v>
      </c>
      <c r="W334" s="31">
        <v>583333</v>
      </c>
      <c r="X334" s="31">
        <v>1000000</v>
      </c>
      <c r="Y334" s="31">
        <v>250000</v>
      </c>
      <c r="Z334" s="31">
        <v>750000</v>
      </c>
      <c r="AA334" s="31">
        <v>1000000</v>
      </c>
      <c r="AB334" s="84">
        <v>1000000</v>
      </c>
      <c r="AC334" s="31">
        <v>1000000</v>
      </c>
      <c r="AD334" s="115">
        <v>1000000</v>
      </c>
    </row>
    <row r="335" spans="1:30" ht="15">
      <c r="A335" s="34" t="s">
        <v>117</v>
      </c>
      <c r="B335" s="35"/>
      <c r="C335" s="56"/>
      <c r="D335" s="56"/>
      <c r="E335" s="61"/>
      <c r="F335" s="61"/>
      <c r="G335" s="61"/>
      <c r="H335" s="61"/>
      <c r="I335" s="61"/>
      <c r="J335" s="61"/>
      <c r="K335" s="16"/>
      <c r="L335" s="25"/>
      <c r="M335" s="25"/>
      <c r="N335" s="25"/>
      <c r="O335" s="26"/>
      <c r="P335" s="26"/>
      <c r="Q335" s="22"/>
      <c r="R335" s="52"/>
      <c r="S335" s="52"/>
      <c r="T335" s="52"/>
      <c r="U335" s="16"/>
      <c r="V335" s="37">
        <f aca="true" t="shared" si="166" ref="V335:AD335">SUM(V326:V334)</f>
        <v>19863064</v>
      </c>
      <c r="W335" s="37">
        <f t="shared" si="166"/>
        <v>20068911</v>
      </c>
      <c r="X335" s="37">
        <f t="shared" si="166"/>
        <v>39931975</v>
      </c>
      <c r="Y335" s="37">
        <f t="shared" si="166"/>
        <v>10319042</v>
      </c>
      <c r="Z335" s="37">
        <f t="shared" si="166"/>
        <v>30952446</v>
      </c>
      <c r="AA335" s="37">
        <f t="shared" si="166"/>
        <v>41271488</v>
      </c>
      <c r="AB335" s="37">
        <f t="shared" si="166"/>
        <v>42907588</v>
      </c>
      <c r="AC335" s="37">
        <f t="shared" si="166"/>
        <v>44613912</v>
      </c>
      <c r="AD335" s="108">
        <f t="shared" si="166"/>
        <v>46382733</v>
      </c>
    </row>
    <row r="336" spans="1:30" ht="15">
      <c r="A336" s="34"/>
      <c r="B336" s="35"/>
      <c r="C336" s="56"/>
      <c r="D336" s="56"/>
      <c r="E336" s="61"/>
      <c r="F336" s="61"/>
      <c r="G336" s="61"/>
      <c r="H336" s="61"/>
      <c r="I336" s="61"/>
      <c r="J336" s="61"/>
      <c r="K336" s="16"/>
      <c r="L336" s="25"/>
      <c r="M336" s="25"/>
      <c r="N336" s="25"/>
      <c r="O336" s="26"/>
      <c r="P336" s="26"/>
      <c r="Q336" s="51"/>
      <c r="R336" s="52"/>
      <c r="S336" s="52"/>
      <c r="T336" s="52"/>
      <c r="U336" s="16"/>
      <c r="V336" s="37">
        <f aca="true" t="shared" si="167" ref="V336:AD336">SUM(V335,V307,V291)</f>
        <v>80637006</v>
      </c>
      <c r="W336" s="37">
        <f t="shared" si="167"/>
        <v>60396281</v>
      </c>
      <c r="X336" s="37">
        <f t="shared" si="167"/>
        <v>141033287</v>
      </c>
      <c r="Y336" s="37">
        <f t="shared" si="167"/>
        <v>42220942</v>
      </c>
      <c r="Z336" s="37">
        <f t="shared" si="167"/>
        <v>126319736</v>
      </c>
      <c r="AA336" s="37">
        <f t="shared" si="167"/>
        <v>168540678</v>
      </c>
      <c r="AB336" s="37">
        <f t="shared" si="167"/>
        <v>175265338</v>
      </c>
      <c r="AC336" s="37">
        <f t="shared" si="167"/>
        <v>184180182</v>
      </c>
      <c r="AD336" s="108">
        <f t="shared" si="167"/>
        <v>192862783</v>
      </c>
    </row>
    <row r="337" spans="1:30" ht="15">
      <c r="A337" s="34"/>
      <c r="B337" s="35"/>
      <c r="C337" s="38"/>
      <c r="D337" s="38"/>
      <c r="E337" s="39"/>
      <c r="F337" s="39"/>
      <c r="G337" s="39"/>
      <c r="H337" s="39"/>
      <c r="I337" s="39"/>
      <c r="J337" s="39"/>
      <c r="K337" s="16"/>
      <c r="L337" s="25"/>
      <c r="M337" s="25"/>
      <c r="N337" s="25"/>
      <c r="O337" s="26"/>
      <c r="P337" s="26"/>
      <c r="Q337" s="58"/>
      <c r="R337" s="59"/>
      <c r="S337" s="59"/>
      <c r="T337" s="59"/>
      <c r="U337" s="16"/>
      <c r="V337" s="51"/>
      <c r="W337" s="51"/>
      <c r="X337" s="51"/>
      <c r="Y337" s="51"/>
      <c r="Z337" s="51"/>
      <c r="AA337" s="51"/>
      <c r="AB337" s="86"/>
      <c r="AC337" s="51"/>
      <c r="AD337" s="117"/>
    </row>
    <row r="338" spans="1:30" ht="15">
      <c r="A338" s="34" t="s">
        <v>125</v>
      </c>
      <c r="B338" s="35"/>
      <c r="C338" s="38"/>
      <c r="D338" s="38"/>
      <c r="E338" s="39"/>
      <c r="F338" s="39"/>
      <c r="G338" s="39"/>
      <c r="H338" s="39"/>
      <c r="I338" s="39"/>
      <c r="J338" s="39"/>
      <c r="K338" s="16"/>
      <c r="L338" s="25"/>
      <c r="M338" s="25"/>
      <c r="N338" s="25"/>
      <c r="O338" s="26"/>
      <c r="P338" s="26"/>
      <c r="Q338" s="58"/>
      <c r="R338" s="59"/>
      <c r="S338" s="59"/>
      <c r="T338" s="59"/>
      <c r="U338" s="16"/>
      <c r="V338" s="51"/>
      <c r="W338" s="51"/>
      <c r="X338" s="51"/>
      <c r="Y338" s="51"/>
      <c r="Z338" s="51"/>
      <c r="AA338" s="51"/>
      <c r="AB338" s="86"/>
      <c r="AC338" s="51"/>
      <c r="AD338" s="117"/>
    </row>
    <row r="339" spans="1:30" ht="15">
      <c r="A339" s="74">
        <v>2601</v>
      </c>
      <c r="B339" s="30" t="s">
        <v>118</v>
      </c>
      <c r="C339" s="38"/>
      <c r="D339" s="38"/>
      <c r="E339" s="39">
        <v>120</v>
      </c>
      <c r="F339" s="39">
        <v>120</v>
      </c>
      <c r="G339" s="39">
        <v>120</v>
      </c>
      <c r="H339" s="39">
        <v>120</v>
      </c>
      <c r="I339" s="39">
        <v>120</v>
      </c>
      <c r="J339" s="39">
        <v>120</v>
      </c>
      <c r="K339" s="16"/>
      <c r="L339" s="25"/>
      <c r="M339" s="92">
        <v>8169</v>
      </c>
      <c r="N339" s="92">
        <f aca="true" t="shared" si="168" ref="N339:N344">SUM(L339:M339)</f>
        <v>8169</v>
      </c>
      <c r="O339" s="26">
        <v>2124</v>
      </c>
      <c r="P339" s="26">
        <v>6372</v>
      </c>
      <c r="Q339" s="92">
        <v>8496</v>
      </c>
      <c r="R339" s="92">
        <v>8836</v>
      </c>
      <c r="S339" s="92">
        <v>9189</v>
      </c>
      <c r="T339" s="92">
        <v>9557</v>
      </c>
      <c r="U339" s="16"/>
      <c r="V339" s="28">
        <f aca="true" t="shared" si="169" ref="V339:W344">L339*D339</f>
        <v>0</v>
      </c>
      <c r="W339" s="28">
        <f t="shared" si="169"/>
        <v>980280</v>
      </c>
      <c r="X339" s="28">
        <f aca="true" t="shared" si="170" ref="X339:X344">V339+W339</f>
        <v>980280</v>
      </c>
      <c r="Y339" s="28">
        <f aca="true" t="shared" si="171" ref="Y339:Z345">F339*O339</f>
        <v>254880</v>
      </c>
      <c r="Z339" s="28">
        <f t="shared" si="171"/>
        <v>764640</v>
      </c>
      <c r="AA339" s="28">
        <f aca="true" t="shared" si="172" ref="AA339:AA345">SUM(Y339:Z339)</f>
        <v>1019520</v>
      </c>
      <c r="AB339" s="83">
        <f aca="true" t="shared" si="173" ref="AB339:AD345">H339*R339</f>
        <v>1060320</v>
      </c>
      <c r="AC339" s="83">
        <f t="shared" si="173"/>
        <v>1102680</v>
      </c>
      <c r="AD339" s="108">
        <f t="shared" si="173"/>
        <v>1146840</v>
      </c>
    </row>
    <row r="340" spans="1:30" ht="15">
      <c r="A340" s="74">
        <v>2602</v>
      </c>
      <c r="B340" s="22" t="s">
        <v>119</v>
      </c>
      <c r="C340" s="38"/>
      <c r="D340" s="38"/>
      <c r="E340" s="39">
        <v>1040</v>
      </c>
      <c r="F340" s="39">
        <v>1040</v>
      </c>
      <c r="G340" s="39">
        <v>1040</v>
      </c>
      <c r="H340" s="39">
        <v>1040</v>
      </c>
      <c r="I340" s="39">
        <v>1040</v>
      </c>
      <c r="J340" s="39">
        <v>1040</v>
      </c>
      <c r="K340" s="16"/>
      <c r="L340" s="25"/>
      <c r="M340" s="92">
        <v>2804</v>
      </c>
      <c r="N340" s="92">
        <f t="shared" si="168"/>
        <v>2804</v>
      </c>
      <c r="O340" s="26">
        <v>729</v>
      </c>
      <c r="P340" s="26">
        <v>2187</v>
      </c>
      <c r="Q340" s="92">
        <v>2916</v>
      </c>
      <c r="R340" s="92">
        <v>3032</v>
      </c>
      <c r="S340" s="92">
        <v>3154</v>
      </c>
      <c r="T340" s="92">
        <v>3280</v>
      </c>
      <c r="U340" s="16"/>
      <c r="V340" s="28">
        <f t="shared" si="169"/>
        <v>0</v>
      </c>
      <c r="W340" s="28">
        <f t="shared" si="169"/>
        <v>2916160</v>
      </c>
      <c r="X340" s="28">
        <f t="shared" si="170"/>
        <v>2916160</v>
      </c>
      <c r="Y340" s="28">
        <f t="shared" si="171"/>
        <v>758160</v>
      </c>
      <c r="Z340" s="28">
        <f t="shared" si="171"/>
        <v>2274480</v>
      </c>
      <c r="AA340" s="28">
        <f t="shared" si="172"/>
        <v>3032640</v>
      </c>
      <c r="AB340" s="83">
        <f t="shared" si="173"/>
        <v>3153280</v>
      </c>
      <c r="AC340" s="83">
        <f t="shared" si="173"/>
        <v>3280160</v>
      </c>
      <c r="AD340" s="108">
        <f t="shared" si="173"/>
        <v>3411200</v>
      </c>
    </row>
    <row r="341" spans="1:30" ht="15">
      <c r="A341" s="74">
        <v>2604</v>
      </c>
      <c r="B341" s="22" t="s">
        <v>120</v>
      </c>
      <c r="C341" s="38"/>
      <c r="D341" s="38"/>
      <c r="E341" s="39">
        <v>1040</v>
      </c>
      <c r="F341" s="39">
        <v>1040</v>
      </c>
      <c r="G341" s="39">
        <v>1040</v>
      </c>
      <c r="H341" s="39">
        <v>1040</v>
      </c>
      <c r="I341" s="39">
        <v>1040</v>
      </c>
      <c r="J341" s="39">
        <v>1040</v>
      </c>
      <c r="K341" s="16"/>
      <c r="L341" s="25"/>
      <c r="M341" s="92">
        <v>82</v>
      </c>
      <c r="N341" s="92">
        <f t="shared" si="168"/>
        <v>82</v>
      </c>
      <c r="O341" s="26">
        <v>21</v>
      </c>
      <c r="P341" s="26">
        <v>64</v>
      </c>
      <c r="Q341" s="92">
        <v>85</v>
      </c>
      <c r="R341" s="92">
        <v>88</v>
      </c>
      <c r="S341" s="92">
        <v>92</v>
      </c>
      <c r="T341" s="92">
        <v>96</v>
      </c>
      <c r="U341" s="16"/>
      <c r="V341" s="28">
        <f t="shared" si="169"/>
        <v>0</v>
      </c>
      <c r="W341" s="28">
        <f t="shared" si="169"/>
        <v>85280</v>
      </c>
      <c r="X341" s="28">
        <f t="shared" si="170"/>
        <v>85280</v>
      </c>
      <c r="Y341" s="28">
        <f t="shared" si="171"/>
        <v>21840</v>
      </c>
      <c r="Z341" s="28">
        <f t="shared" si="171"/>
        <v>66560</v>
      </c>
      <c r="AA341" s="28">
        <f t="shared" si="172"/>
        <v>88400</v>
      </c>
      <c r="AB341" s="83">
        <f t="shared" si="173"/>
        <v>91520</v>
      </c>
      <c r="AC341" s="83">
        <f t="shared" si="173"/>
        <v>95680</v>
      </c>
      <c r="AD341" s="108">
        <f t="shared" si="173"/>
        <v>99840</v>
      </c>
    </row>
    <row r="342" spans="1:30" ht="15">
      <c r="A342" s="74">
        <v>2605</v>
      </c>
      <c r="B342" s="22" t="s">
        <v>121</v>
      </c>
      <c r="C342" s="38"/>
      <c r="D342" s="38"/>
      <c r="E342" s="39">
        <v>300</v>
      </c>
      <c r="F342" s="39">
        <v>300</v>
      </c>
      <c r="G342" s="39">
        <v>300</v>
      </c>
      <c r="H342" s="39">
        <v>300</v>
      </c>
      <c r="I342" s="39">
        <v>300</v>
      </c>
      <c r="J342" s="39">
        <v>300</v>
      </c>
      <c r="K342" s="16"/>
      <c r="L342" s="25"/>
      <c r="M342" s="92">
        <v>235</v>
      </c>
      <c r="N342" s="92">
        <f t="shared" si="168"/>
        <v>235</v>
      </c>
      <c r="O342" s="26">
        <v>59</v>
      </c>
      <c r="P342" s="26">
        <v>176</v>
      </c>
      <c r="Q342" s="92">
        <v>235</v>
      </c>
      <c r="R342" s="92">
        <v>235</v>
      </c>
      <c r="S342" s="92">
        <v>235</v>
      </c>
      <c r="T342" s="92">
        <v>235</v>
      </c>
      <c r="U342" s="16"/>
      <c r="V342" s="28">
        <f t="shared" si="169"/>
        <v>0</v>
      </c>
      <c r="W342" s="28">
        <f t="shared" si="169"/>
        <v>70500</v>
      </c>
      <c r="X342" s="28">
        <f t="shared" si="170"/>
        <v>70500</v>
      </c>
      <c r="Y342" s="28">
        <f t="shared" si="171"/>
        <v>17700</v>
      </c>
      <c r="Z342" s="28">
        <f t="shared" si="171"/>
        <v>52800</v>
      </c>
      <c r="AA342" s="28">
        <f t="shared" si="172"/>
        <v>70500</v>
      </c>
      <c r="AB342" s="83">
        <f t="shared" si="173"/>
        <v>70500</v>
      </c>
      <c r="AC342" s="83">
        <f t="shared" si="173"/>
        <v>70500</v>
      </c>
      <c r="AD342" s="108">
        <f t="shared" si="173"/>
        <v>70500</v>
      </c>
    </row>
    <row r="343" spans="1:30" ht="15">
      <c r="A343" s="74">
        <v>2606</v>
      </c>
      <c r="B343" s="22" t="s">
        <v>122</v>
      </c>
      <c r="C343" s="38"/>
      <c r="D343" s="38"/>
      <c r="E343" s="39">
        <v>380</v>
      </c>
      <c r="F343" s="39">
        <v>380</v>
      </c>
      <c r="G343" s="39">
        <v>380</v>
      </c>
      <c r="H343" s="39">
        <v>380</v>
      </c>
      <c r="I343" s="39">
        <v>380</v>
      </c>
      <c r="J343" s="39">
        <v>380</v>
      </c>
      <c r="K343" s="16"/>
      <c r="L343" s="25"/>
      <c r="M343" s="92">
        <v>68</v>
      </c>
      <c r="N343" s="92">
        <f t="shared" si="168"/>
        <v>68</v>
      </c>
      <c r="O343" s="26">
        <v>17</v>
      </c>
      <c r="P343" s="26">
        <v>51</v>
      </c>
      <c r="Q343" s="92">
        <v>68</v>
      </c>
      <c r="R343" s="92">
        <v>68</v>
      </c>
      <c r="S343" s="92">
        <v>68</v>
      </c>
      <c r="T343" s="92">
        <v>68</v>
      </c>
      <c r="U343" s="16"/>
      <c r="V343" s="28">
        <f t="shared" si="169"/>
        <v>0</v>
      </c>
      <c r="W343" s="28">
        <f t="shared" si="169"/>
        <v>25840</v>
      </c>
      <c r="X343" s="28">
        <f t="shared" si="170"/>
        <v>25840</v>
      </c>
      <c r="Y343" s="28">
        <f t="shared" si="171"/>
        <v>6460</v>
      </c>
      <c r="Z343" s="28">
        <f t="shared" si="171"/>
        <v>19380</v>
      </c>
      <c r="AA343" s="28">
        <f t="shared" si="172"/>
        <v>25840</v>
      </c>
      <c r="AB343" s="83">
        <f t="shared" si="173"/>
        <v>25840</v>
      </c>
      <c r="AC343" s="83">
        <f t="shared" si="173"/>
        <v>25840</v>
      </c>
      <c r="AD343" s="108">
        <f t="shared" si="173"/>
        <v>25840</v>
      </c>
    </row>
    <row r="344" spans="1:30" ht="15">
      <c r="A344" s="74">
        <v>2607</v>
      </c>
      <c r="B344" s="22" t="s">
        <v>123</v>
      </c>
      <c r="C344" s="38"/>
      <c r="D344" s="38"/>
      <c r="E344" s="39">
        <v>300</v>
      </c>
      <c r="F344" s="39">
        <v>300</v>
      </c>
      <c r="G344" s="39">
        <v>300</v>
      </c>
      <c r="H344" s="39">
        <v>300</v>
      </c>
      <c r="I344" s="39">
        <v>300</v>
      </c>
      <c r="J344" s="39">
        <v>300</v>
      </c>
      <c r="K344" s="16"/>
      <c r="L344" s="25"/>
      <c r="M344" s="92">
        <v>2</v>
      </c>
      <c r="N344" s="92">
        <f t="shared" si="168"/>
        <v>2</v>
      </c>
      <c r="O344" s="26">
        <v>0</v>
      </c>
      <c r="P344" s="26">
        <v>2</v>
      </c>
      <c r="Q344" s="92">
        <v>2</v>
      </c>
      <c r="R344" s="92">
        <v>2</v>
      </c>
      <c r="S344" s="92">
        <v>2</v>
      </c>
      <c r="T344" s="92">
        <v>2</v>
      </c>
      <c r="U344" s="16"/>
      <c r="V344" s="28">
        <f t="shared" si="169"/>
        <v>0</v>
      </c>
      <c r="W344" s="28">
        <f t="shared" si="169"/>
        <v>600</v>
      </c>
      <c r="X344" s="28">
        <f t="shared" si="170"/>
        <v>600</v>
      </c>
      <c r="Y344" s="28">
        <f t="shared" si="171"/>
        <v>0</v>
      </c>
      <c r="Z344" s="28">
        <f t="shared" si="171"/>
        <v>600</v>
      </c>
      <c r="AA344" s="28">
        <f t="shared" si="172"/>
        <v>600</v>
      </c>
      <c r="AB344" s="83">
        <f t="shared" si="173"/>
        <v>600</v>
      </c>
      <c r="AC344" s="83">
        <f t="shared" si="173"/>
        <v>600</v>
      </c>
      <c r="AD344" s="108">
        <f t="shared" si="173"/>
        <v>600</v>
      </c>
    </row>
    <row r="345" spans="1:30" s="147" customFormat="1" ht="15">
      <c r="A345" s="144">
        <v>2621</v>
      </c>
      <c r="B345" s="94" t="s">
        <v>209</v>
      </c>
      <c r="C345" s="39"/>
      <c r="D345" s="39"/>
      <c r="E345" s="39">
        <v>120</v>
      </c>
      <c r="F345" s="39">
        <v>120</v>
      </c>
      <c r="G345" s="39">
        <v>120</v>
      </c>
      <c r="H345" s="39">
        <v>120</v>
      </c>
      <c r="I345" s="39">
        <v>120</v>
      </c>
      <c r="J345" s="39">
        <v>120</v>
      </c>
      <c r="K345" s="16"/>
      <c r="L345" s="32"/>
      <c r="M345" s="26">
        <v>17</v>
      </c>
      <c r="N345" s="26">
        <v>17</v>
      </c>
      <c r="O345" s="26">
        <v>4</v>
      </c>
      <c r="P345" s="26">
        <v>13</v>
      </c>
      <c r="Q345" s="26">
        <v>17</v>
      </c>
      <c r="R345" s="26">
        <v>17</v>
      </c>
      <c r="S345" s="26">
        <v>17</v>
      </c>
      <c r="T345" s="26">
        <v>17</v>
      </c>
      <c r="U345" s="16"/>
      <c r="V345" s="145">
        <f>L345*D345</f>
        <v>0</v>
      </c>
      <c r="W345" s="145">
        <f>M345*E345</f>
        <v>2040</v>
      </c>
      <c r="X345" s="145">
        <f>V345+W345</f>
        <v>2040</v>
      </c>
      <c r="Y345" s="145">
        <f t="shared" si="171"/>
        <v>480</v>
      </c>
      <c r="Z345" s="145">
        <f t="shared" si="171"/>
        <v>1560</v>
      </c>
      <c r="AA345" s="145">
        <f t="shared" si="172"/>
        <v>2040</v>
      </c>
      <c r="AB345" s="85">
        <f t="shared" si="173"/>
        <v>2040</v>
      </c>
      <c r="AC345" s="85">
        <f t="shared" si="173"/>
        <v>2040</v>
      </c>
      <c r="AD345" s="146">
        <f t="shared" si="173"/>
        <v>2040</v>
      </c>
    </row>
    <row r="346" spans="1:30" ht="15">
      <c r="A346" s="34" t="s">
        <v>125</v>
      </c>
      <c r="B346" s="35"/>
      <c r="C346" s="38"/>
      <c r="D346" s="38"/>
      <c r="E346" s="39"/>
      <c r="F346" s="39"/>
      <c r="G346" s="39"/>
      <c r="H346" s="39"/>
      <c r="I346" s="39"/>
      <c r="J346" s="39"/>
      <c r="K346" s="16"/>
      <c r="L346" s="25"/>
      <c r="M346" s="25"/>
      <c r="N346" s="25"/>
      <c r="O346" s="26"/>
      <c r="P346" s="26"/>
      <c r="Q346" s="58"/>
      <c r="R346" s="59"/>
      <c r="S346" s="59"/>
      <c r="T346" s="59"/>
      <c r="U346" s="16"/>
      <c r="V346" s="57">
        <f>SUM(V339:V345)</f>
        <v>0</v>
      </c>
      <c r="W346" s="57">
        <f>SUM(W339:W345)</f>
        <v>4080700</v>
      </c>
      <c r="X346" s="57">
        <f aca="true" t="shared" si="174" ref="X346:AC346">SUM(X339:X345)</f>
        <v>4080700</v>
      </c>
      <c r="Y346" s="57">
        <f t="shared" si="174"/>
        <v>1059520</v>
      </c>
      <c r="Z346" s="57">
        <f t="shared" si="174"/>
        <v>3180020</v>
      </c>
      <c r="AA346" s="57">
        <f t="shared" si="174"/>
        <v>4239540</v>
      </c>
      <c r="AB346" s="57">
        <f t="shared" si="174"/>
        <v>4404100</v>
      </c>
      <c r="AC346" s="57">
        <f t="shared" si="174"/>
        <v>4577500</v>
      </c>
      <c r="AD346" s="108">
        <f>SUM(AD339:AD345)</f>
        <v>4756860</v>
      </c>
    </row>
    <row r="347" spans="1:30" ht="15">
      <c r="A347" s="34"/>
      <c r="B347" s="35"/>
      <c r="C347" s="38"/>
      <c r="D347" s="38"/>
      <c r="E347" s="39"/>
      <c r="F347" s="39"/>
      <c r="G347" s="39"/>
      <c r="H347" s="39"/>
      <c r="I347" s="39"/>
      <c r="J347" s="39"/>
      <c r="K347" s="16"/>
      <c r="L347" s="25"/>
      <c r="M347" s="25"/>
      <c r="N347" s="25"/>
      <c r="O347" s="26"/>
      <c r="P347" s="26"/>
      <c r="Q347" s="58"/>
      <c r="R347" s="59"/>
      <c r="S347" s="59"/>
      <c r="T347" s="59"/>
      <c r="U347" s="16"/>
      <c r="V347" s="28"/>
      <c r="W347" s="28"/>
      <c r="X347" s="28"/>
      <c r="Y347" s="28"/>
      <c r="Z347" s="28"/>
      <c r="AA347" s="28"/>
      <c r="AB347" s="83"/>
      <c r="AC347" s="28"/>
      <c r="AD347" s="108"/>
    </row>
    <row r="348" spans="1:30" ht="15">
      <c r="A348" s="34" t="s">
        <v>126</v>
      </c>
      <c r="B348" s="35"/>
      <c r="C348" s="38"/>
      <c r="D348" s="38"/>
      <c r="E348" s="39"/>
      <c r="F348" s="39"/>
      <c r="G348" s="39"/>
      <c r="H348" s="39"/>
      <c r="I348" s="39"/>
      <c r="J348" s="39"/>
      <c r="K348" s="16"/>
      <c r="L348" s="25"/>
      <c r="M348" s="25"/>
      <c r="N348" s="25"/>
      <c r="O348" s="26"/>
      <c r="P348" s="26"/>
      <c r="Q348" s="58"/>
      <c r="R348" s="59"/>
      <c r="S348" s="59"/>
      <c r="T348" s="59"/>
      <c r="U348" s="16"/>
      <c r="V348" s="28"/>
      <c r="W348" s="28"/>
      <c r="X348" s="28"/>
      <c r="Y348" s="28"/>
      <c r="Z348" s="28"/>
      <c r="AA348" s="28"/>
      <c r="AB348" s="83"/>
      <c r="AC348" s="28"/>
      <c r="AD348" s="108"/>
    </row>
    <row r="349" spans="1:30" ht="15">
      <c r="A349" s="21">
        <v>3601</v>
      </c>
      <c r="B349" s="30" t="s">
        <v>118</v>
      </c>
      <c r="C349" s="38"/>
      <c r="D349" s="38"/>
      <c r="E349" s="39">
        <v>60</v>
      </c>
      <c r="F349" s="39">
        <v>60</v>
      </c>
      <c r="G349" s="39">
        <v>60</v>
      </c>
      <c r="H349" s="39">
        <v>60</v>
      </c>
      <c r="I349" s="39">
        <v>60</v>
      </c>
      <c r="J349" s="39">
        <v>60</v>
      </c>
      <c r="K349" s="16"/>
      <c r="L349" s="25"/>
      <c r="M349" s="92">
        <v>3670</v>
      </c>
      <c r="N349" s="92">
        <f aca="true" t="shared" si="175" ref="N349:N354">SUM(L349:M349)</f>
        <v>3670</v>
      </c>
      <c r="O349" s="26">
        <v>954</v>
      </c>
      <c r="P349" s="26">
        <v>2863</v>
      </c>
      <c r="Q349" s="92">
        <v>3817</v>
      </c>
      <c r="R349" s="92">
        <v>3970</v>
      </c>
      <c r="S349" s="92">
        <v>4129</v>
      </c>
      <c r="T349" s="92">
        <v>4294</v>
      </c>
      <c r="U349" s="16"/>
      <c r="V349" s="28">
        <f aca="true" t="shared" si="176" ref="V349:W355">L349*D349</f>
        <v>0</v>
      </c>
      <c r="W349" s="28">
        <f t="shared" si="176"/>
        <v>220200</v>
      </c>
      <c r="X349" s="28">
        <f aca="true" t="shared" si="177" ref="X349:X354">V349+W349</f>
        <v>220200</v>
      </c>
      <c r="Y349" s="28">
        <f aca="true" t="shared" si="178" ref="Y349:Z355">F349*O349</f>
        <v>57240</v>
      </c>
      <c r="Z349" s="28">
        <f t="shared" si="178"/>
        <v>171780</v>
      </c>
      <c r="AA349" s="28">
        <f aca="true" t="shared" si="179" ref="AA349:AA355">SUM(Y349:Z349)</f>
        <v>229020</v>
      </c>
      <c r="AB349" s="83">
        <f aca="true" t="shared" si="180" ref="AB349:AD355">H349*R349</f>
        <v>238200</v>
      </c>
      <c r="AC349" s="83">
        <f t="shared" si="180"/>
        <v>247740</v>
      </c>
      <c r="AD349" s="108">
        <f t="shared" si="180"/>
        <v>257640</v>
      </c>
    </row>
    <row r="350" spans="1:30" ht="15">
      <c r="A350" s="21">
        <v>3602</v>
      </c>
      <c r="B350" s="22" t="s">
        <v>119</v>
      </c>
      <c r="C350" s="38"/>
      <c r="D350" s="38"/>
      <c r="E350" s="39">
        <v>520</v>
      </c>
      <c r="F350" s="39">
        <v>520</v>
      </c>
      <c r="G350" s="39">
        <v>520</v>
      </c>
      <c r="H350" s="39">
        <v>520</v>
      </c>
      <c r="I350" s="39">
        <v>520</v>
      </c>
      <c r="J350" s="39">
        <v>520</v>
      </c>
      <c r="K350" s="16"/>
      <c r="L350" s="25"/>
      <c r="M350" s="92">
        <v>1260</v>
      </c>
      <c r="N350" s="92">
        <f t="shared" si="175"/>
        <v>1260</v>
      </c>
      <c r="O350" s="26">
        <v>328</v>
      </c>
      <c r="P350" s="26">
        <v>982</v>
      </c>
      <c r="Q350" s="92">
        <v>1310</v>
      </c>
      <c r="R350" s="92">
        <v>1362</v>
      </c>
      <c r="S350" s="92">
        <v>1417</v>
      </c>
      <c r="T350" s="92">
        <v>1474</v>
      </c>
      <c r="U350" s="16"/>
      <c r="V350" s="28">
        <f t="shared" si="176"/>
        <v>0</v>
      </c>
      <c r="W350" s="28">
        <f t="shared" si="176"/>
        <v>655200</v>
      </c>
      <c r="X350" s="28">
        <f t="shared" si="177"/>
        <v>655200</v>
      </c>
      <c r="Y350" s="28">
        <f t="shared" si="178"/>
        <v>170560</v>
      </c>
      <c r="Z350" s="28">
        <f t="shared" si="178"/>
        <v>510640</v>
      </c>
      <c r="AA350" s="28">
        <f t="shared" si="179"/>
        <v>681200</v>
      </c>
      <c r="AB350" s="83">
        <f t="shared" si="180"/>
        <v>708240</v>
      </c>
      <c r="AC350" s="83">
        <f t="shared" si="180"/>
        <v>736840</v>
      </c>
      <c r="AD350" s="108">
        <f t="shared" si="180"/>
        <v>766480</v>
      </c>
    </row>
    <row r="351" spans="1:30" ht="15">
      <c r="A351" s="21">
        <v>3604</v>
      </c>
      <c r="B351" s="22" t="s">
        <v>120</v>
      </c>
      <c r="C351" s="38"/>
      <c r="D351" s="38"/>
      <c r="E351" s="39">
        <v>520</v>
      </c>
      <c r="F351" s="39">
        <v>520</v>
      </c>
      <c r="G351" s="39">
        <v>520</v>
      </c>
      <c r="H351" s="39">
        <v>520</v>
      </c>
      <c r="I351" s="39">
        <v>520</v>
      </c>
      <c r="J351" s="39">
        <v>520</v>
      </c>
      <c r="K351" s="16"/>
      <c r="L351" s="25"/>
      <c r="M351" s="92">
        <v>37</v>
      </c>
      <c r="N351" s="92">
        <f t="shared" si="175"/>
        <v>37</v>
      </c>
      <c r="O351" s="26">
        <v>10</v>
      </c>
      <c r="P351" s="26">
        <v>28</v>
      </c>
      <c r="Q351" s="92">
        <v>38</v>
      </c>
      <c r="R351" s="92">
        <v>40</v>
      </c>
      <c r="S351" s="92">
        <v>41</v>
      </c>
      <c r="T351" s="92">
        <v>43</v>
      </c>
      <c r="U351" s="16"/>
      <c r="V351" s="28">
        <f t="shared" si="176"/>
        <v>0</v>
      </c>
      <c r="W351" s="28">
        <f t="shared" si="176"/>
        <v>19240</v>
      </c>
      <c r="X351" s="28">
        <f t="shared" si="177"/>
        <v>19240</v>
      </c>
      <c r="Y351" s="28">
        <f t="shared" si="178"/>
        <v>5200</v>
      </c>
      <c r="Z351" s="28">
        <f t="shared" si="178"/>
        <v>14560</v>
      </c>
      <c r="AA351" s="28">
        <f t="shared" si="179"/>
        <v>19760</v>
      </c>
      <c r="AB351" s="83">
        <f t="shared" si="180"/>
        <v>20800</v>
      </c>
      <c r="AC351" s="83">
        <f t="shared" si="180"/>
        <v>21320</v>
      </c>
      <c r="AD351" s="108">
        <f t="shared" si="180"/>
        <v>22360</v>
      </c>
    </row>
    <row r="352" spans="1:30" ht="15">
      <c r="A352" s="21">
        <v>3605</v>
      </c>
      <c r="B352" s="22" t="s">
        <v>121</v>
      </c>
      <c r="C352" s="38"/>
      <c r="D352" s="38"/>
      <c r="E352" s="39">
        <v>150</v>
      </c>
      <c r="F352" s="39">
        <v>150</v>
      </c>
      <c r="G352" s="39">
        <v>150</v>
      </c>
      <c r="H352" s="39">
        <v>150</v>
      </c>
      <c r="I352" s="39">
        <v>150</v>
      </c>
      <c r="J352" s="39">
        <v>150</v>
      </c>
      <c r="K352" s="16"/>
      <c r="L352" s="25"/>
      <c r="M352" s="92">
        <v>106</v>
      </c>
      <c r="N352" s="92">
        <f t="shared" si="175"/>
        <v>106</v>
      </c>
      <c r="O352" s="26">
        <v>26</v>
      </c>
      <c r="P352" s="26">
        <v>80</v>
      </c>
      <c r="Q352" s="92">
        <v>106</v>
      </c>
      <c r="R352" s="92">
        <v>106</v>
      </c>
      <c r="S352" s="92">
        <v>106</v>
      </c>
      <c r="T352" s="92">
        <v>106</v>
      </c>
      <c r="U352" s="16"/>
      <c r="V352" s="28">
        <f t="shared" si="176"/>
        <v>0</v>
      </c>
      <c r="W352" s="28">
        <f t="shared" si="176"/>
        <v>15900</v>
      </c>
      <c r="X352" s="28">
        <f t="shared" si="177"/>
        <v>15900</v>
      </c>
      <c r="Y352" s="28">
        <f t="shared" si="178"/>
        <v>3900</v>
      </c>
      <c r="Z352" s="28">
        <f t="shared" si="178"/>
        <v>12000</v>
      </c>
      <c r="AA352" s="28">
        <f t="shared" si="179"/>
        <v>15900</v>
      </c>
      <c r="AB352" s="83">
        <f t="shared" si="180"/>
        <v>15900</v>
      </c>
      <c r="AC352" s="83">
        <f t="shared" si="180"/>
        <v>15900</v>
      </c>
      <c r="AD352" s="108">
        <f t="shared" si="180"/>
        <v>15900</v>
      </c>
    </row>
    <row r="353" spans="1:30" ht="15">
      <c r="A353" s="21">
        <v>3606</v>
      </c>
      <c r="B353" s="22" t="s">
        <v>122</v>
      </c>
      <c r="C353" s="38"/>
      <c r="D353" s="38"/>
      <c r="E353" s="39">
        <v>190</v>
      </c>
      <c r="F353" s="39">
        <v>190</v>
      </c>
      <c r="G353" s="39">
        <v>190</v>
      </c>
      <c r="H353" s="39">
        <v>190</v>
      </c>
      <c r="I353" s="39">
        <v>190</v>
      </c>
      <c r="J353" s="39">
        <v>190</v>
      </c>
      <c r="K353" s="16"/>
      <c r="L353" s="25"/>
      <c r="M353" s="92">
        <v>30</v>
      </c>
      <c r="N353" s="92">
        <f t="shared" si="175"/>
        <v>30</v>
      </c>
      <c r="O353" s="26">
        <v>8</v>
      </c>
      <c r="P353" s="26">
        <v>22</v>
      </c>
      <c r="Q353" s="92">
        <v>30</v>
      </c>
      <c r="R353" s="92">
        <v>30</v>
      </c>
      <c r="S353" s="92">
        <v>30</v>
      </c>
      <c r="T353" s="92">
        <v>30</v>
      </c>
      <c r="U353" s="16"/>
      <c r="V353" s="28">
        <f t="shared" si="176"/>
        <v>0</v>
      </c>
      <c r="W353" s="28">
        <f t="shared" si="176"/>
        <v>5700</v>
      </c>
      <c r="X353" s="28">
        <f t="shared" si="177"/>
        <v>5700</v>
      </c>
      <c r="Y353" s="28">
        <f t="shared" si="178"/>
        <v>1520</v>
      </c>
      <c r="Z353" s="28">
        <f t="shared" si="178"/>
        <v>4180</v>
      </c>
      <c r="AA353" s="28">
        <f t="shared" si="179"/>
        <v>5700</v>
      </c>
      <c r="AB353" s="83">
        <f t="shared" si="180"/>
        <v>5700</v>
      </c>
      <c r="AC353" s="83">
        <f t="shared" si="180"/>
        <v>5700</v>
      </c>
      <c r="AD353" s="108">
        <f t="shared" si="180"/>
        <v>5700</v>
      </c>
    </row>
    <row r="354" spans="1:30" ht="15">
      <c r="A354" s="21">
        <v>3607</v>
      </c>
      <c r="B354" s="22" t="s">
        <v>123</v>
      </c>
      <c r="C354" s="38"/>
      <c r="D354" s="38"/>
      <c r="E354" s="39">
        <v>150</v>
      </c>
      <c r="F354" s="39">
        <v>150</v>
      </c>
      <c r="G354" s="39">
        <v>150</v>
      </c>
      <c r="H354" s="39">
        <v>150</v>
      </c>
      <c r="I354" s="39">
        <v>150</v>
      </c>
      <c r="J354" s="39">
        <v>150</v>
      </c>
      <c r="K354" s="16"/>
      <c r="L354" s="25"/>
      <c r="M354" s="92">
        <v>1</v>
      </c>
      <c r="N354" s="92">
        <f t="shared" si="175"/>
        <v>1</v>
      </c>
      <c r="O354" s="26">
        <v>0</v>
      </c>
      <c r="P354" s="26">
        <v>1</v>
      </c>
      <c r="Q354" s="92">
        <v>1</v>
      </c>
      <c r="R354" s="92">
        <v>1</v>
      </c>
      <c r="S354" s="92">
        <v>1</v>
      </c>
      <c r="T354" s="92">
        <v>1</v>
      </c>
      <c r="U354" s="16"/>
      <c r="V354" s="28">
        <f t="shared" si="176"/>
        <v>0</v>
      </c>
      <c r="W354" s="28">
        <f t="shared" si="176"/>
        <v>150</v>
      </c>
      <c r="X354" s="28">
        <f t="shared" si="177"/>
        <v>150</v>
      </c>
      <c r="Y354" s="28">
        <f t="shared" si="178"/>
        <v>0</v>
      </c>
      <c r="Z354" s="28">
        <f t="shared" si="178"/>
        <v>150</v>
      </c>
      <c r="AA354" s="28">
        <f t="shared" si="179"/>
        <v>150</v>
      </c>
      <c r="AB354" s="83">
        <f t="shared" si="180"/>
        <v>150</v>
      </c>
      <c r="AC354" s="83">
        <f t="shared" si="180"/>
        <v>150</v>
      </c>
      <c r="AD354" s="108">
        <f t="shared" si="180"/>
        <v>150</v>
      </c>
    </row>
    <row r="355" spans="1:30" s="147" customFormat="1" ht="15">
      <c r="A355" s="144">
        <v>3621</v>
      </c>
      <c r="B355" s="94" t="s">
        <v>209</v>
      </c>
      <c r="C355" s="39"/>
      <c r="D355" s="39"/>
      <c r="E355" s="39">
        <v>60</v>
      </c>
      <c r="F355" s="39">
        <v>60</v>
      </c>
      <c r="G355" s="39">
        <v>60</v>
      </c>
      <c r="H355" s="39">
        <v>60</v>
      </c>
      <c r="I355" s="39">
        <v>60</v>
      </c>
      <c r="J355" s="39">
        <v>60</v>
      </c>
      <c r="K355" s="16"/>
      <c r="L355" s="52"/>
      <c r="M355" s="26">
        <v>8</v>
      </c>
      <c r="N355" s="26">
        <v>8</v>
      </c>
      <c r="O355" s="26">
        <v>2</v>
      </c>
      <c r="P355" s="26">
        <v>6</v>
      </c>
      <c r="Q355" s="26">
        <v>8</v>
      </c>
      <c r="R355" s="26">
        <v>8</v>
      </c>
      <c r="S355" s="26">
        <v>8</v>
      </c>
      <c r="T355" s="26">
        <v>8</v>
      </c>
      <c r="U355" s="16"/>
      <c r="V355" s="145">
        <f t="shared" si="176"/>
        <v>0</v>
      </c>
      <c r="W355" s="145">
        <f t="shared" si="176"/>
        <v>480</v>
      </c>
      <c r="X355" s="145">
        <f>V355+W355</f>
        <v>480</v>
      </c>
      <c r="Y355" s="145">
        <f t="shared" si="178"/>
        <v>120</v>
      </c>
      <c r="Z355" s="145">
        <f t="shared" si="178"/>
        <v>360</v>
      </c>
      <c r="AA355" s="145">
        <f t="shared" si="179"/>
        <v>480</v>
      </c>
      <c r="AB355" s="85">
        <f t="shared" si="180"/>
        <v>480</v>
      </c>
      <c r="AC355" s="85">
        <f t="shared" si="180"/>
        <v>480</v>
      </c>
      <c r="AD355" s="146">
        <f t="shared" si="180"/>
        <v>480</v>
      </c>
    </row>
    <row r="356" spans="1:30" ht="15">
      <c r="A356" s="34" t="s">
        <v>126</v>
      </c>
      <c r="B356" s="35"/>
      <c r="C356" s="38"/>
      <c r="D356" s="38"/>
      <c r="E356" s="38"/>
      <c r="F356" s="38"/>
      <c r="G356" s="38"/>
      <c r="H356" s="38"/>
      <c r="I356" s="38"/>
      <c r="J356" s="38"/>
      <c r="K356" s="16"/>
      <c r="L356" s="25"/>
      <c r="M356" s="25"/>
      <c r="N356" s="25"/>
      <c r="O356" s="26"/>
      <c r="P356" s="26"/>
      <c r="Q356" s="58"/>
      <c r="R356" s="59"/>
      <c r="S356" s="59"/>
      <c r="T356" s="59"/>
      <c r="U356" s="16"/>
      <c r="V356" s="28">
        <f>SUM(V349:V355)</f>
        <v>0</v>
      </c>
      <c r="W356" s="28">
        <f>SUM(W349:W355)</f>
        <v>916870</v>
      </c>
      <c r="X356" s="28">
        <f aca="true" t="shared" si="181" ref="X356:AC356">SUM(X349:X355)</f>
        <v>916870</v>
      </c>
      <c r="Y356" s="28">
        <f t="shared" si="181"/>
        <v>238540</v>
      </c>
      <c r="Z356" s="28">
        <f t="shared" si="181"/>
        <v>713670</v>
      </c>
      <c r="AA356" s="28">
        <f t="shared" si="181"/>
        <v>952210</v>
      </c>
      <c r="AB356" s="28">
        <f t="shared" si="181"/>
        <v>989470</v>
      </c>
      <c r="AC356" s="28">
        <f t="shared" si="181"/>
        <v>1028130</v>
      </c>
      <c r="AD356" s="108">
        <f>SUM(AD349:AD355)</f>
        <v>1068710</v>
      </c>
    </row>
    <row r="357" spans="1:30" ht="15">
      <c r="A357" s="34" t="s">
        <v>127</v>
      </c>
      <c r="B357" s="35"/>
      <c r="C357" s="38"/>
      <c r="D357" s="38"/>
      <c r="E357" s="38"/>
      <c r="F357" s="38"/>
      <c r="G357" s="38"/>
      <c r="H357" s="38"/>
      <c r="I357" s="38"/>
      <c r="J357" s="38"/>
      <c r="K357" s="16"/>
      <c r="L357" s="25"/>
      <c r="M357" s="25"/>
      <c r="N357" s="25"/>
      <c r="O357" s="26"/>
      <c r="P357" s="26"/>
      <c r="Q357" s="58"/>
      <c r="R357" s="59"/>
      <c r="S357" s="59"/>
      <c r="T357" s="59"/>
      <c r="U357" s="16"/>
      <c r="V357" s="57">
        <f aca="true" t="shared" si="182" ref="V357:AD357">SUM(V356,V346,V335)</f>
        <v>19863064</v>
      </c>
      <c r="W357" s="57">
        <f t="shared" si="182"/>
        <v>25066481</v>
      </c>
      <c r="X357" s="57">
        <f t="shared" si="182"/>
        <v>44929545</v>
      </c>
      <c r="Y357" s="57">
        <f t="shared" si="182"/>
        <v>11617102</v>
      </c>
      <c r="Z357" s="57">
        <f t="shared" si="182"/>
        <v>34846136</v>
      </c>
      <c r="AA357" s="57">
        <f t="shared" si="182"/>
        <v>46463238</v>
      </c>
      <c r="AB357" s="57">
        <f t="shared" si="182"/>
        <v>48301158</v>
      </c>
      <c r="AC357" s="57">
        <f t="shared" si="182"/>
        <v>50219542</v>
      </c>
      <c r="AD357" s="108">
        <f t="shared" si="182"/>
        <v>52208303</v>
      </c>
    </row>
    <row r="358" spans="1:30" ht="15.75" thickBot="1">
      <c r="A358" s="68" t="s">
        <v>128</v>
      </c>
      <c r="B358" s="180"/>
      <c r="C358" s="204"/>
      <c r="D358" s="204"/>
      <c r="E358" s="204"/>
      <c r="F358" s="204"/>
      <c r="G358" s="204"/>
      <c r="H358" s="204"/>
      <c r="I358" s="204"/>
      <c r="J358" s="204"/>
      <c r="K358" s="119"/>
      <c r="L358" s="41"/>
      <c r="M358" s="41"/>
      <c r="N358" s="41"/>
      <c r="O358" s="42"/>
      <c r="P358" s="42"/>
      <c r="Q358" s="182"/>
      <c r="R358" s="213"/>
      <c r="S358" s="213"/>
      <c r="T358" s="213"/>
      <c r="U358" s="119"/>
      <c r="V358" s="197">
        <f aca="true" t="shared" si="183" ref="V358:AD358">V291+V307+V323+V357</f>
        <v>80637006</v>
      </c>
      <c r="W358" s="197">
        <f t="shared" si="183"/>
        <v>68324016</v>
      </c>
      <c r="X358" s="197">
        <f t="shared" si="183"/>
        <v>148961022</v>
      </c>
      <c r="Y358" s="197">
        <f t="shared" si="183"/>
        <v>44284767</v>
      </c>
      <c r="Z358" s="197">
        <f t="shared" si="183"/>
        <v>132511251</v>
      </c>
      <c r="AA358" s="197">
        <f t="shared" si="183"/>
        <v>176796018</v>
      </c>
      <c r="AB358" s="197">
        <f t="shared" si="183"/>
        <v>183846328</v>
      </c>
      <c r="AC358" s="197">
        <f t="shared" si="183"/>
        <v>193148447</v>
      </c>
      <c r="AD358" s="184">
        <f t="shared" si="183"/>
        <v>202218953</v>
      </c>
    </row>
    <row r="359" spans="1:30" ht="15">
      <c r="A359" s="185"/>
      <c r="B359" s="186"/>
      <c r="C359" s="200"/>
      <c r="D359" s="200"/>
      <c r="E359" s="200"/>
      <c r="F359" s="200"/>
      <c r="G359" s="200"/>
      <c r="H359" s="200"/>
      <c r="I359" s="200"/>
      <c r="J359" s="200"/>
      <c r="K359" s="175"/>
      <c r="L359" s="188"/>
      <c r="M359" s="188"/>
      <c r="N359" s="188"/>
      <c r="O359" s="189"/>
      <c r="P359" s="189"/>
      <c r="Q359" s="214"/>
      <c r="R359" s="215"/>
      <c r="S359" s="215"/>
      <c r="T359" s="215"/>
      <c r="U359" s="175"/>
      <c r="V359" s="216"/>
      <c r="W359" s="216"/>
      <c r="X359" s="216"/>
      <c r="Y359" s="216"/>
      <c r="Z359" s="216"/>
      <c r="AA359" s="216"/>
      <c r="AB359" s="217"/>
      <c r="AC359" s="216"/>
      <c r="AD359" s="218"/>
    </row>
    <row r="360" spans="1:30" ht="15">
      <c r="A360" s="34" t="s">
        <v>129</v>
      </c>
      <c r="B360" s="35"/>
      <c r="C360" s="38"/>
      <c r="D360" s="38"/>
      <c r="E360" s="38"/>
      <c r="F360" s="38"/>
      <c r="G360" s="38"/>
      <c r="H360" s="38"/>
      <c r="I360" s="38"/>
      <c r="J360" s="38"/>
      <c r="K360" s="16"/>
      <c r="L360" s="25"/>
      <c r="M360" s="25"/>
      <c r="N360" s="25"/>
      <c r="O360" s="26"/>
      <c r="P360" s="26"/>
      <c r="Q360" s="58"/>
      <c r="R360" s="59"/>
      <c r="S360" s="59"/>
      <c r="T360" s="59"/>
      <c r="U360" s="16"/>
      <c r="V360" s="62"/>
      <c r="W360" s="62"/>
      <c r="X360" s="62"/>
      <c r="Y360" s="62"/>
      <c r="Z360" s="62"/>
      <c r="AA360" s="62"/>
      <c r="AB360" s="87"/>
      <c r="AC360" s="62"/>
      <c r="AD360" s="118"/>
    </row>
    <row r="361" spans="1:30" ht="15">
      <c r="A361" s="21">
        <v>1053</v>
      </c>
      <c r="B361" s="22" t="s">
        <v>130</v>
      </c>
      <c r="C361" s="38">
        <v>130</v>
      </c>
      <c r="D361" s="38">
        <v>130</v>
      </c>
      <c r="E361" s="39">
        <v>140</v>
      </c>
      <c r="F361" s="39">
        <v>140</v>
      </c>
      <c r="G361" s="39">
        <v>140</v>
      </c>
      <c r="H361" s="39">
        <v>140</v>
      </c>
      <c r="I361" s="39">
        <v>140</v>
      </c>
      <c r="J361" s="39">
        <v>140</v>
      </c>
      <c r="K361" s="16"/>
      <c r="L361" s="92">
        <v>785</v>
      </c>
      <c r="M361" s="92">
        <v>785</v>
      </c>
      <c r="N361" s="92">
        <v>1570</v>
      </c>
      <c r="O361" s="26">
        <v>374</v>
      </c>
      <c r="P361" s="26">
        <v>1123</v>
      </c>
      <c r="Q361" s="92">
        <v>1497</v>
      </c>
      <c r="R361" s="92">
        <v>1428</v>
      </c>
      <c r="S361" s="92">
        <v>1361</v>
      </c>
      <c r="T361" s="92">
        <v>1298</v>
      </c>
      <c r="U361" s="16"/>
      <c r="V361" s="28">
        <f aca="true" t="shared" si="184" ref="V361:V386">L361*D361</f>
        <v>102050</v>
      </c>
      <c r="W361" s="28">
        <f aca="true" t="shared" si="185" ref="W361:W386">M361*E361</f>
        <v>109900</v>
      </c>
      <c r="X361" s="28">
        <f>V361+W361</f>
        <v>211950</v>
      </c>
      <c r="Y361" s="28">
        <f aca="true" t="shared" si="186" ref="Y361:Y386">F361*O361</f>
        <v>52360</v>
      </c>
      <c r="Z361" s="28">
        <f aca="true" t="shared" si="187" ref="Z361:Z386">G361*P361</f>
        <v>157220</v>
      </c>
      <c r="AA361" s="28">
        <f>SUM(Y361:Z361)</f>
        <v>209580</v>
      </c>
      <c r="AB361" s="83">
        <f aca="true" t="shared" si="188" ref="AB361:AB386">H361*R361</f>
        <v>199920</v>
      </c>
      <c r="AC361" s="83">
        <f aca="true" t="shared" si="189" ref="AC361:AC386">I361*S361</f>
        <v>190540</v>
      </c>
      <c r="AD361" s="108">
        <f aca="true" t="shared" si="190" ref="AD361:AD386">J361*T361</f>
        <v>181720</v>
      </c>
    </row>
    <row r="362" spans="1:30" ht="15">
      <c r="A362" s="21">
        <v>1451</v>
      </c>
      <c r="B362" s="22" t="s">
        <v>131</v>
      </c>
      <c r="C362" s="38">
        <v>1510</v>
      </c>
      <c r="D362" s="38">
        <v>0</v>
      </c>
      <c r="E362" s="39">
        <v>0</v>
      </c>
      <c r="F362" s="39">
        <v>0</v>
      </c>
      <c r="G362" s="39">
        <v>0</v>
      </c>
      <c r="H362" s="39">
        <v>0</v>
      </c>
      <c r="I362" s="39">
        <v>0</v>
      </c>
      <c r="J362" s="39">
        <v>0</v>
      </c>
      <c r="K362" s="16"/>
      <c r="L362" s="92">
        <v>4</v>
      </c>
      <c r="M362" s="92">
        <v>4</v>
      </c>
      <c r="N362" s="92">
        <v>8</v>
      </c>
      <c r="O362" s="26">
        <v>2</v>
      </c>
      <c r="P362" s="26">
        <v>6</v>
      </c>
      <c r="Q362" s="92">
        <v>8</v>
      </c>
      <c r="R362" s="92">
        <v>8</v>
      </c>
      <c r="S362" s="92">
        <v>8</v>
      </c>
      <c r="T362" s="92">
        <v>8</v>
      </c>
      <c r="U362" s="16"/>
      <c r="V362" s="28">
        <f t="shared" si="184"/>
        <v>0</v>
      </c>
      <c r="W362" s="28">
        <f t="shared" si="185"/>
        <v>0</v>
      </c>
      <c r="X362" s="28">
        <f>V362+W362</f>
        <v>0</v>
      </c>
      <c r="Y362" s="28">
        <f t="shared" si="186"/>
        <v>0</v>
      </c>
      <c r="Z362" s="28">
        <f t="shared" si="187"/>
        <v>0</v>
      </c>
      <c r="AA362" s="28">
        <f aca="true" t="shared" si="191" ref="AA362:AA367">SUM(Y362:Z362)</f>
        <v>0</v>
      </c>
      <c r="AB362" s="83">
        <f t="shared" si="188"/>
        <v>0</v>
      </c>
      <c r="AC362" s="83">
        <f t="shared" si="189"/>
        <v>0</v>
      </c>
      <c r="AD362" s="108">
        <f t="shared" si="190"/>
        <v>0</v>
      </c>
    </row>
    <row r="363" spans="1:30" ht="15">
      <c r="A363" s="21">
        <v>1454</v>
      </c>
      <c r="B363" s="22" t="s">
        <v>132</v>
      </c>
      <c r="C363" s="23">
        <v>1410</v>
      </c>
      <c r="D363" s="38">
        <v>1410</v>
      </c>
      <c r="E363" s="39">
        <v>1420</v>
      </c>
      <c r="F363" s="39">
        <v>1420</v>
      </c>
      <c r="G363" s="39">
        <v>1420</v>
      </c>
      <c r="H363" s="39">
        <v>1420</v>
      </c>
      <c r="I363" s="39">
        <v>1420</v>
      </c>
      <c r="J363" s="39">
        <v>1420</v>
      </c>
      <c r="K363" s="16"/>
      <c r="L363" s="92">
        <v>345</v>
      </c>
      <c r="M363" s="92">
        <v>345</v>
      </c>
      <c r="N363" s="92">
        <v>690</v>
      </c>
      <c r="O363" s="26">
        <v>169</v>
      </c>
      <c r="P363" s="26">
        <v>508</v>
      </c>
      <c r="Q363" s="92">
        <v>677</v>
      </c>
      <c r="R363" s="92">
        <v>665</v>
      </c>
      <c r="S363" s="92">
        <v>653</v>
      </c>
      <c r="T363" s="92">
        <v>642</v>
      </c>
      <c r="U363" s="16"/>
      <c r="V363" s="28">
        <f t="shared" si="184"/>
        <v>486450</v>
      </c>
      <c r="W363" s="28">
        <f t="shared" si="185"/>
        <v>489900</v>
      </c>
      <c r="X363" s="28">
        <f>V363+W363</f>
        <v>976350</v>
      </c>
      <c r="Y363" s="28">
        <f t="shared" si="186"/>
        <v>239980</v>
      </c>
      <c r="Z363" s="28">
        <f t="shared" si="187"/>
        <v>721360</v>
      </c>
      <c r="AA363" s="28">
        <f t="shared" si="191"/>
        <v>961340</v>
      </c>
      <c r="AB363" s="83">
        <f t="shared" si="188"/>
        <v>944300</v>
      </c>
      <c r="AC363" s="83">
        <f t="shared" si="189"/>
        <v>927260</v>
      </c>
      <c r="AD363" s="108">
        <f t="shared" si="190"/>
        <v>911640</v>
      </c>
    </row>
    <row r="364" spans="1:30" ht="15">
      <c r="A364" s="21">
        <v>1455</v>
      </c>
      <c r="B364" s="22" t="s">
        <v>133</v>
      </c>
      <c r="C364" s="38">
        <v>200</v>
      </c>
      <c r="D364" s="38">
        <v>200</v>
      </c>
      <c r="E364" s="38">
        <v>200</v>
      </c>
      <c r="F364" s="38">
        <v>200</v>
      </c>
      <c r="G364" s="38">
        <v>200</v>
      </c>
      <c r="H364" s="38">
        <v>200</v>
      </c>
      <c r="I364" s="38">
        <v>200</v>
      </c>
      <c r="J364" s="38">
        <v>200</v>
      </c>
      <c r="K364" s="16"/>
      <c r="L364" s="92">
        <v>684</v>
      </c>
      <c r="M364" s="92">
        <v>684</v>
      </c>
      <c r="N364" s="92">
        <v>1368</v>
      </c>
      <c r="O364" s="26">
        <v>342</v>
      </c>
      <c r="P364" s="26">
        <v>1025</v>
      </c>
      <c r="Q364" s="92">
        <v>1367</v>
      </c>
      <c r="R364" s="92">
        <v>1367</v>
      </c>
      <c r="S364" s="92">
        <v>11367</v>
      </c>
      <c r="T364" s="92">
        <v>21367</v>
      </c>
      <c r="U364" s="16"/>
      <c r="V364" s="28">
        <f t="shared" si="184"/>
        <v>136800</v>
      </c>
      <c r="W364" s="28">
        <f t="shared" si="185"/>
        <v>136800</v>
      </c>
      <c r="X364" s="28">
        <f>V364+W364</f>
        <v>273600</v>
      </c>
      <c r="Y364" s="28">
        <f t="shared" si="186"/>
        <v>68400</v>
      </c>
      <c r="Z364" s="28">
        <f t="shared" si="187"/>
        <v>205000</v>
      </c>
      <c r="AA364" s="28">
        <f t="shared" si="191"/>
        <v>273400</v>
      </c>
      <c r="AB364" s="83">
        <f t="shared" si="188"/>
        <v>273400</v>
      </c>
      <c r="AC364" s="83">
        <f t="shared" si="189"/>
        <v>2273400</v>
      </c>
      <c r="AD364" s="108">
        <f t="shared" si="190"/>
        <v>4273400</v>
      </c>
    </row>
    <row r="365" spans="1:30" ht="15">
      <c r="A365" s="21">
        <v>1456</v>
      </c>
      <c r="B365" s="22" t="s">
        <v>134</v>
      </c>
      <c r="C365" s="38">
        <v>400</v>
      </c>
      <c r="D365" s="38">
        <v>400</v>
      </c>
      <c r="E365" s="38">
        <v>400</v>
      </c>
      <c r="F365" s="38">
        <v>400</v>
      </c>
      <c r="G365" s="38">
        <v>400</v>
      </c>
      <c r="H365" s="38">
        <v>400</v>
      </c>
      <c r="I365" s="38">
        <v>400</v>
      </c>
      <c r="J365" s="38">
        <v>400</v>
      </c>
      <c r="K365" s="16"/>
      <c r="L365" s="92">
        <v>5</v>
      </c>
      <c r="M365" s="92">
        <v>5</v>
      </c>
      <c r="N365" s="92">
        <v>10</v>
      </c>
      <c r="O365" s="26">
        <v>3</v>
      </c>
      <c r="P365" s="26">
        <v>7</v>
      </c>
      <c r="Q365" s="92">
        <v>10</v>
      </c>
      <c r="R365" s="92">
        <v>10</v>
      </c>
      <c r="S365" s="92">
        <v>10</v>
      </c>
      <c r="T365" s="92">
        <v>10</v>
      </c>
      <c r="U365" s="16"/>
      <c r="V365" s="28">
        <f t="shared" si="184"/>
        <v>2000</v>
      </c>
      <c r="W365" s="28">
        <f t="shared" si="185"/>
        <v>2000</v>
      </c>
      <c r="X365" s="28">
        <f aca="true" t="shared" si="192" ref="X365:X390">V365+W365</f>
        <v>4000</v>
      </c>
      <c r="Y365" s="28">
        <f t="shared" si="186"/>
        <v>1200</v>
      </c>
      <c r="Z365" s="28">
        <f t="shared" si="187"/>
        <v>2800</v>
      </c>
      <c r="AA365" s="28">
        <f t="shared" si="191"/>
        <v>4000</v>
      </c>
      <c r="AB365" s="83">
        <f t="shared" si="188"/>
        <v>4000</v>
      </c>
      <c r="AC365" s="83">
        <f t="shared" si="189"/>
        <v>4000</v>
      </c>
      <c r="AD365" s="108">
        <f t="shared" si="190"/>
        <v>4000</v>
      </c>
    </row>
    <row r="366" spans="1:30" ht="15">
      <c r="A366" s="21">
        <v>1457</v>
      </c>
      <c r="B366" s="22" t="s">
        <v>135</v>
      </c>
      <c r="C366" s="38">
        <v>1120</v>
      </c>
      <c r="D366" s="38">
        <v>1120</v>
      </c>
      <c r="E366" s="38">
        <v>1120</v>
      </c>
      <c r="F366" s="38">
        <v>1120</v>
      </c>
      <c r="G366" s="38">
        <v>1120</v>
      </c>
      <c r="H366" s="38">
        <v>1120</v>
      </c>
      <c r="I366" s="38">
        <v>1120</v>
      </c>
      <c r="J366" s="38">
        <v>1120</v>
      </c>
      <c r="K366" s="16"/>
      <c r="L366" s="92">
        <v>30</v>
      </c>
      <c r="M366" s="92">
        <v>30</v>
      </c>
      <c r="N366" s="92">
        <v>60</v>
      </c>
      <c r="O366" s="26">
        <v>15</v>
      </c>
      <c r="P366" s="26">
        <v>45</v>
      </c>
      <c r="Q366" s="92">
        <v>60</v>
      </c>
      <c r="R366" s="92">
        <v>60</v>
      </c>
      <c r="S366" s="92">
        <v>60</v>
      </c>
      <c r="T366" s="92">
        <v>60</v>
      </c>
      <c r="U366" s="16"/>
      <c r="V366" s="28">
        <f t="shared" si="184"/>
        <v>33600</v>
      </c>
      <c r="W366" s="28">
        <f t="shared" si="185"/>
        <v>33600</v>
      </c>
      <c r="X366" s="28">
        <f t="shared" si="192"/>
        <v>67200</v>
      </c>
      <c r="Y366" s="28">
        <f t="shared" si="186"/>
        <v>16800</v>
      </c>
      <c r="Z366" s="28">
        <f t="shared" si="187"/>
        <v>50400</v>
      </c>
      <c r="AA366" s="28">
        <f t="shared" si="191"/>
        <v>67200</v>
      </c>
      <c r="AB366" s="83">
        <f t="shared" si="188"/>
        <v>67200</v>
      </c>
      <c r="AC366" s="83">
        <f t="shared" si="189"/>
        <v>67200</v>
      </c>
      <c r="AD366" s="108">
        <f t="shared" si="190"/>
        <v>67200</v>
      </c>
    </row>
    <row r="367" spans="1:30" ht="15">
      <c r="A367" s="29">
        <v>1458</v>
      </c>
      <c r="B367" s="30" t="s">
        <v>136</v>
      </c>
      <c r="C367" s="38">
        <v>420</v>
      </c>
      <c r="D367" s="38">
        <v>420</v>
      </c>
      <c r="E367" s="38">
        <v>420</v>
      </c>
      <c r="F367" s="38">
        <v>420</v>
      </c>
      <c r="G367" s="38">
        <v>420</v>
      </c>
      <c r="H367" s="38">
        <v>420</v>
      </c>
      <c r="I367" s="38">
        <v>420</v>
      </c>
      <c r="J367" s="38">
        <v>420</v>
      </c>
      <c r="K367" s="16"/>
      <c r="L367" s="92">
        <v>1</v>
      </c>
      <c r="M367" s="92">
        <v>1</v>
      </c>
      <c r="N367" s="92">
        <v>2</v>
      </c>
      <c r="O367" s="26">
        <v>0</v>
      </c>
      <c r="P367" s="26">
        <v>1</v>
      </c>
      <c r="Q367" s="92">
        <v>1</v>
      </c>
      <c r="R367" s="92">
        <v>1</v>
      </c>
      <c r="S367" s="92">
        <v>1</v>
      </c>
      <c r="T367" s="92">
        <v>1</v>
      </c>
      <c r="U367" s="16"/>
      <c r="V367" s="28">
        <f t="shared" si="184"/>
        <v>420</v>
      </c>
      <c r="W367" s="28">
        <f t="shared" si="185"/>
        <v>420</v>
      </c>
      <c r="X367" s="28">
        <f t="shared" si="192"/>
        <v>840</v>
      </c>
      <c r="Y367" s="28">
        <f t="shared" si="186"/>
        <v>0</v>
      </c>
      <c r="Z367" s="28">
        <f t="shared" si="187"/>
        <v>420</v>
      </c>
      <c r="AA367" s="28">
        <f t="shared" si="191"/>
        <v>420</v>
      </c>
      <c r="AB367" s="83">
        <f t="shared" si="188"/>
        <v>420</v>
      </c>
      <c r="AC367" s="83">
        <f t="shared" si="189"/>
        <v>420</v>
      </c>
      <c r="AD367" s="108">
        <f t="shared" si="190"/>
        <v>420</v>
      </c>
    </row>
    <row r="368" spans="1:30" ht="15">
      <c r="A368" s="29">
        <v>1459</v>
      </c>
      <c r="B368" s="30" t="s">
        <v>137</v>
      </c>
      <c r="C368" s="38">
        <v>220</v>
      </c>
      <c r="D368" s="38">
        <v>220</v>
      </c>
      <c r="E368" s="38">
        <v>220</v>
      </c>
      <c r="F368" s="38">
        <v>220</v>
      </c>
      <c r="G368" s="38">
        <v>220</v>
      </c>
      <c r="H368" s="38">
        <v>220</v>
      </c>
      <c r="I368" s="38">
        <v>220</v>
      </c>
      <c r="J368" s="38">
        <v>220</v>
      </c>
      <c r="K368" s="16"/>
      <c r="L368" s="92">
        <v>1</v>
      </c>
      <c r="M368" s="92">
        <v>1</v>
      </c>
      <c r="N368" s="92">
        <v>2</v>
      </c>
      <c r="O368" s="26">
        <v>0</v>
      </c>
      <c r="P368" s="26">
        <v>1</v>
      </c>
      <c r="Q368" s="92">
        <v>1</v>
      </c>
      <c r="R368" s="92">
        <v>1</v>
      </c>
      <c r="S368" s="92">
        <v>1</v>
      </c>
      <c r="T368" s="92">
        <v>1</v>
      </c>
      <c r="U368" s="16"/>
      <c r="V368" s="28">
        <f t="shared" si="184"/>
        <v>220</v>
      </c>
      <c r="W368" s="28">
        <f t="shared" si="185"/>
        <v>220</v>
      </c>
      <c r="X368" s="28">
        <f t="shared" si="192"/>
        <v>440</v>
      </c>
      <c r="Y368" s="28">
        <f t="shared" si="186"/>
        <v>0</v>
      </c>
      <c r="Z368" s="28">
        <f t="shared" si="187"/>
        <v>220</v>
      </c>
      <c r="AA368" s="28">
        <f aca="true" t="shared" si="193" ref="AA368:AA377">SUM(Y368:Z368)</f>
        <v>220</v>
      </c>
      <c r="AB368" s="83">
        <f t="shared" si="188"/>
        <v>220</v>
      </c>
      <c r="AC368" s="83">
        <f t="shared" si="189"/>
        <v>220</v>
      </c>
      <c r="AD368" s="108">
        <f t="shared" si="190"/>
        <v>220</v>
      </c>
    </row>
    <row r="369" spans="1:30" ht="15">
      <c r="A369" s="21">
        <v>1462</v>
      </c>
      <c r="B369" s="22" t="s">
        <v>138</v>
      </c>
      <c r="C369" s="38">
        <v>400</v>
      </c>
      <c r="D369" s="38">
        <v>400</v>
      </c>
      <c r="E369" s="39">
        <v>400</v>
      </c>
      <c r="F369" s="39">
        <v>400</v>
      </c>
      <c r="G369" s="39">
        <v>400</v>
      </c>
      <c r="H369" s="39">
        <v>400</v>
      </c>
      <c r="I369" s="39">
        <v>400</v>
      </c>
      <c r="J369" s="39">
        <v>400</v>
      </c>
      <c r="K369" s="16"/>
      <c r="L369" s="92">
        <v>1158</v>
      </c>
      <c r="M369" s="92">
        <v>1158</v>
      </c>
      <c r="N369" s="92">
        <v>2316</v>
      </c>
      <c r="O369" s="26">
        <v>608</v>
      </c>
      <c r="P369" s="26">
        <v>1824</v>
      </c>
      <c r="Q369" s="92">
        <v>2432</v>
      </c>
      <c r="R369" s="92">
        <v>2554</v>
      </c>
      <c r="S369" s="92">
        <v>2682</v>
      </c>
      <c r="T369" s="92">
        <v>2816</v>
      </c>
      <c r="U369" s="16"/>
      <c r="V369" s="28">
        <f t="shared" si="184"/>
        <v>463200</v>
      </c>
      <c r="W369" s="28">
        <f t="shared" si="185"/>
        <v>463200</v>
      </c>
      <c r="X369" s="28">
        <f t="shared" si="192"/>
        <v>926400</v>
      </c>
      <c r="Y369" s="28">
        <f t="shared" si="186"/>
        <v>243200</v>
      </c>
      <c r="Z369" s="28">
        <f t="shared" si="187"/>
        <v>729600</v>
      </c>
      <c r="AA369" s="28">
        <f t="shared" si="193"/>
        <v>972800</v>
      </c>
      <c r="AB369" s="83">
        <f t="shared" si="188"/>
        <v>1021600</v>
      </c>
      <c r="AC369" s="83">
        <f t="shared" si="189"/>
        <v>1072800</v>
      </c>
      <c r="AD369" s="108">
        <f t="shared" si="190"/>
        <v>1126400</v>
      </c>
    </row>
    <row r="370" spans="1:30" ht="15">
      <c r="A370" s="21">
        <v>1463</v>
      </c>
      <c r="B370" s="22" t="s">
        <v>139</v>
      </c>
      <c r="C370" s="38">
        <v>200</v>
      </c>
      <c r="D370" s="38">
        <v>200</v>
      </c>
      <c r="E370" s="39">
        <v>200</v>
      </c>
      <c r="F370" s="39">
        <v>200</v>
      </c>
      <c r="G370" s="39">
        <v>200</v>
      </c>
      <c r="H370" s="39">
        <v>200</v>
      </c>
      <c r="I370" s="39">
        <v>200</v>
      </c>
      <c r="J370" s="39">
        <v>200</v>
      </c>
      <c r="K370" s="16"/>
      <c r="L370" s="92">
        <v>2956</v>
      </c>
      <c r="M370" s="92">
        <v>2956</v>
      </c>
      <c r="N370" s="92">
        <v>5912</v>
      </c>
      <c r="O370" s="26">
        <v>1725</v>
      </c>
      <c r="P370" s="26">
        <v>5175</v>
      </c>
      <c r="Q370" s="92">
        <v>6900</v>
      </c>
      <c r="R370" s="92">
        <v>8053</v>
      </c>
      <c r="S370" s="92">
        <v>9398</v>
      </c>
      <c r="T370" s="92">
        <v>10969</v>
      </c>
      <c r="U370" s="16"/>
      <c r="V370" s="28">
        <f t="shared" si="184"/>
        <v>591200</v>
      </c>
      <c r="W370" s="28">
        <f t="shared" si="185"/>
        <v>591200</v>
      </c>
      <c r="X370" s="28">
        <f t="shared" si="192"/>
        <v>1182400</v>
      </c>
      <c r="Y370" s="28">
        <f t="shared" si="186"/>
        <v>345000</v>
      </c>
      <c r="Z370" s="28">
        <f t="shared" si="187"/>
        <v>1035000</v>
      </c>
      <c r="AA370" s="28">
        <f t="shared" si="193"/>
        <v>1380000</v>
      </c>
      <c r="AB370" s="83">
        <f t="shared" si="188"/>
        <v>1610600</v>
      </c>
      <c r="AC370" s="83">
        <f t="shared" si="189"/>
        <v>1879600</v>
      </c>
      <c r="AD370" s="108">
        <f t="shared" si="190"/>
        <v>2193800</v>
      </c>
    </row>
    <row r="371" spans="1:30" ht="15">
      <c r="A371" s="21">
        <v>1464</v>
      </c>
      <c r="B371" s="22" t="s">
        <v>140</v>
      </c>
      <c r="C371" s="38">
        <v>130</v>
      </c>
      <c r="D371" s="38">
        <v>130</v>
      </c>
      <c r="E371" s="39">
        <v>140</v>
      </c>
      <c r="F371" s="39">
        <v>140</v>
      </c>
      <c r="G371" s="39">
        <v>140</v>
      </c>
      <c r="H371" s="39">
        <v>140</v>
      </c>
      <c r="I371" s="39">
        <v>140</v>
      </c>
      <c r="J371" s="39">
        <v>140</v>
      </c>
      <c r="K371" s="16"/>
      <c r="L371" s="92">
        <v>5809</v>
      </c>
      <c r="M371" s="92">
        <v>5809</v>
      </c>
      <c r="N371" s="92">
        <v>11618</v>
      </c>
      <c r="O371" s="26">
        <v>2487</v>
      </c>
      <c r="P371" s="26">
        <v>7462</v>
      </c>
      <c r="Q371" s="92">
        <v>9949</v>
      </c>
      <c r="R371" s="92">
        <v>6098</v>
      </c>
      <c r="S371" s="92">
        <v>5222</v>
      </c>
      <c r="T371" s="92">
        <v>4472</v>
      </c>
      <c r="U371" s="16"/>
      <c r="V371" s="28">
        <f t="shared" si="184"/>
        <v>755170</v>
      </c>
      <c r="W371" s="28">
        <f t="shared" si="185"/>
        <v>813260</v>
      </c>
      <c r="X371" s="28">
        <f t="shared" si="192"/>
        <v>1568430</v>
      </c>
      <c r="Y371" s="28">
        <f t="shared" si="186"/>
        <v>348180</v>
      </c>
      <c r="Z371" s="28">
        <f t="shared" si="187"/>
        <v>1044680</v>
      </c>
      <c r="AA371" s="28">
        <f t="shared" si="193"/>
        <v>1392860</v>
      </c>
      <c r="AB371" s="83">
        <f t="shared" si="188"/>
        <v>853720</v>
      </c>
      <c r="AC371" s="83">
        <f t="shared" si="189"/>
        <v>731080</v>
      </c>
      <c r="AD371" s="108">
        <f t="shared" si="190"/>
        <v>626080</v>
      </c>
    </row>
    <row r="372" spans="1:30" ht="15">
      <c r="A372" s="29">
        <v>1802</v>
      </c>
      <c r="B372" s="22" t="s">
        <v>141</v>
      </c>
      <c r="C372" s="38">
        <v>900</v>
      </c>
      <c r="D372" s="38">
        <v>900</v>
      </c>
      <c r="E372" s="39">
        <v>900</v>
      </c>
      <c r="F372" s="39">
        <v>900</v>
      </c>
      <c r="G372" s="39">
        <v>900</v>
      </c>
      <c r="H372" s="39">
        <v>900</v>
      </c>
      <c r="I372" s="39">
        <v>900</v>
      </c>
      <c r="J372" s="39">
        <v>900</v>
      </c>
      <c r="K372" s="16"/>
      <c r="L372" s="92">
        <v>90</v>
      </c>
      <c r="M372" s="92">
        <v>90</v>
      </c>
      <c r="N372" s="92">
        <v>180</v>
      </c>
      <c r="O372" s="26">
        <v>45</v>
      </c>
      <c r="P372" s="26">
        <v>135</v>
      </c>
      <c r="Q372" s="92">
        <v>180</v>
      </c>
      <c r="R372" s="92">
        <v>180</v>
      </c>
      <c r="S372" s="92">
        <v>183</v>
      </c>
      <c r="T372" s="92">
        <v>187</v>
      </c>
      <c r="U372" s="16"/>
      <c r="V372" s="28">
        <f t="shared" si="184"/>
        <v>81000</v>
      </c>
      <c r="W372" s="28">
        <f t="shared" si="185"/>
        <v>81000</v>
      </c>
      <c r="X372" s="28">
        <f t="shared" si="192"/>
        <v>162000</v>
      </c>
      <c r="Y372" s="28">
        <f t="shared" si="186"/>
        <v>40500</v>
      </c>
      <c r="Z372" s="28">
        <f t="shared" si="187"/>
        <v>121500</v>
      </c>
      <c r="AA372" s="28">
        <f t="shared" si="193"/>
        <v>162000</v>
      </c>
      <c r="AB372" s="83">
        <f t="shared" si="188"/>
        <v>162000</v>
      </c>
      <c r="AC372" s="83">
        <f t="shared" si="189"/>
        <v>164700</v>
      </c>
      <c r="AD372" s="108">
        <f t="shared" si="190"/>
        <v>168300</v>
      </c>
    </row>
    <row r="373" spans="1:30" ht="15">
      <c r="A373" s="21">
        <v>1804</v>
      </c>
      <c r="B373" s="22" t="s">
        <v>142</v>
      </c>
      <c r="C373" s="38">
        <v>920</v>
      </c>
      <c r="D373" s="38">
        <v>920</v>
      </c>
      <c r="E373" s="39">
        <v>0</v>
      </c>
      <c r="F373" s="39">
        <v>0</v>
      </c>
      <c r="G373" s="39">
        <v>0</v>
      </c>
      <c r="H373" s="39">
        <v>0</v>
      </c>
      <c r="I373" s="39">
        <v>0</v>
      </c>
      <c r="J373" s="39">
        <v>0</v>
      </c>
      <c r="K373" s="16"/>
      <c r="L373" s="92">
        <v>2</v>
      </c>
      <c r="M373" s="92">
        <v>2</v>
      </c>
      <c r="N373" s="92">
        <v>4</v>
      </c>
      <c r="O373" s="26">
        <v>1</v>
      </c>
      <c r="P373" s="26">
        <v>2</v>
      </c>
      <c r="Q373" s="92">
        <v>3</v>
      </c>
      <c r="R373" s="92">
        <v>3</v>
      </c>
      <c r="S373" s="92">
        <v>3</v>
      </c>
      <c r="T373" s="92">
        <v>3</v>
      </c>
      <c r="U373" s="16"/>
      <c r="V373" s="28">
        <f t="shared" si="184"/>
        <v>1840</v>
      </c>
      <c r="W373" s="28">
        <f t="shared" si="185"/>
        <v>0</v>
      </c>
      <c r="X373" s="28">
        <f t="shared" si="192"/>
        <v>1840</v>
      </c>
      <c r="Y373" s="28">
        <f t="shared" si="186"/>
        <v>0</v>
      </c>
      <c r="Z373" s="28">
        <f t="shared" si="187"/>
        <v>0</v>
      </c>
      <c r="AA373" s="28">
        <f t="shared" si="193"/>
        <v>0</v>
      </c>
      <c r="AB373" s="83">
        <f t="shared" si="188"/>
        <v>0</v>
      </c>
      <c r="AC373" s="83">
        <f t="shared" si="189"/>
        <v>0</v>
      </c>
      <c r="AD373" s="108">
        <f t="shared" si="190"/>
        <v>0</v>
      </c>
    </row>
    <row r="374" spans="1:30" ht="15">
      <c r="A374" s="21">
        <v>1805</v>
      </c>
      <c r="B374" s="22" t="s">
        <v>143</v>
      </c>
      <c r="C374" s="38">
        <v>1840</v>
      </c>
      <c r="D374" s="38">
        <v>1840</v>
      </c>
      <c r="E374" s="39">
        <v>0</v>
      </c>
      <c r="F374" s="39">
        <v>0</v>
      </c>
      <c r="G374" s="39">
        <v>0</v>
      </c>
      <c r="H374" s="39">
        <v>0</v>
      </c>
      <c r="I374" s="39">
        <v>0</v>
      </c>
      <c r="J374" s="39">
        <v>0</v>
      </c>
      <c r="K374" s="16"/>
      <c r="L374" s="92">
        <v>1</v>
      </c>
      <c r="M374" s="92">
        <v>1</v>
      </c>
      <c r="N374" s="92">
        <v>2</v>
      </c>
      <c r="O374" s="26">
        <v>0</v>
      </c>
      <c r="P374" s="26">
        <v>1</v>
      </c>
      <c r="Q374" s="92">
        <v>1</v>
      </c>
      <c r="R374" s="92">
        <v>0</v>
      </c>
      <c r="S374" s="92">
        <v>0</v>
      </c>
      <c r="T374" s="92">
        <v>0</v>
      </c>
      <c r="U374" s="16"/>
      <c r="V374" s="28">
        <f t="shared" si="184"/>
        <v>1840</v>
      </c>
      <c r="W374" s="28">
        <f t="shared" si="185"/>
        <v>0</v>
      </c>
      <c r="X374" s="28">
        <f t="shared" si="192"/>
        <v>1840</v>
      </c>
      <c r="Y374" s="28">
        <f t="shared" si="186"/>
        <v>0</v>
      </c>
      <c r="Z374" s="28">
        <f t="shared" si="187"/>
        <v>0</v>
      </c>
      <c r="AA374" s="28">
        <f t="shared" si="193"/>
        <v>0</v>
      </c>
      <c r="AB374" s="83">
        <f t="shared" si="188"/>
        <v>0</v>
      </c>
      <c r="AC374" s="83">
        <f t="shared" si="189"/>
        <v>0</v>
      </c>
      <c r="AD374" s="108">
        <f t="shared" si="190"/>
        <v>0</v>
      </c>
    </row>
    <row r="375" spans="1:30" ht="15">
      <c r="A375" s="21">
        <v>1806</v>
      </c>
      <c r="B375" s="22" t="s">
        <v>144</v>
      </c>
      <c r="C375" s="38">
        <v>180</v>
      </c>
      <c r="D375" s="38">
        <v>180</v>
      </c>
      <c r="E375" s="39">
        <v>180</v>
      </c>
      <c r="F375" s="39">
        <v>180</v>
      </c>
      <c r="G375" s="39">
        <v>180</v>
      </c>
      <c r="H375" s="39">
        <v>180</v>
      </c>
      <c r="I375" s="39">
        <v>180</v>
      </c>
      <c r="J375" s="39">
        <v>180</v>
      </c>
      <c r="K375" s="16"/>
      <c r="L375" s="92">
        <v>45355</v>
      </c>
      <c r="M375" s="92">
        <v>45355</v>
      </c>
      <c r="N375" s="92">
        <v>90710</v>
      </c>
      <c r="O375" s="26">
        <v>23541</v>
      </c>
      <c r="P375" s="26">
        <v>70624</v>
      </c>
      <c r="Q375" s="92">
        <v>94165</v>
      </c>
      <c r="R375" s="92">
        <v>97751</v>
      </c>
      <c r="S375" s="92">
        <v>101475</v>
      </c>
      <c r="T375" s="92">
        <v>105339</v>
      </c>
      <c r="U375" s="16"/>
      <c r="V375" s="28">
        <f t="shared" si="184"/>
        <v>8163900</v>
      </c>
      <c r="W375" s="28">
        <f t="shared" si="185"/>
        <v>8163900</v>
      </c>
      <c r="X375" s="28">
        <f t="shared" si="192"/>
        <v>16327800</v>
      </c>
      <c r="Y375" s="28">
        <f t="shared" si="186"/>
        <v>4237380</v>
      </c>
      <c r="Z375" s="28">
        <f t="shared" si="187"/>
        <v>12712320</v>
      </c>
      <c r="AA375" s="28">
        <f t="shared" si="193"/>
        <v>16949700</v>
      </c>
      <c r="AB375" s="83">
        <f t="shared" si="188"/>
        <v>17595180</v>
      </c>
      <c r="AC375" s="83">
        <f t="shared" si="189"/>
        <v>18265500</v>
      </c>
      <c r="AD375" s="108">
        <f t="shared" si="190"/>
        <v>18961020</v>
      </c>
    </row>
    <row r="376" spans="1:30" ht="15">
      <c r="A376" s="29">
        <v>1807</v>
      </c>
      <c r="B376" s="30" t="s">
        <v>145</v>
      </c>
      <c r="C376" s="38">
        <v>50</v>
      </c>
      <c r="D376" s="38">
        <v>50</v>
      </c>
      <c r="E376" s="38">
        <v>50</v>
      </c>
      <c r="F376" s="38">
        <v>50</v>
      </c>
      <c r="G376" s="38">
        <v>50</v>
      </c>
      <c r="H376" s="38">
        <v>50</v>
      </c>
      <c r="I376" s="38">
        <v>50</v>
      </c>
      <c r="J376" s="38">
        <v>50</v>
      </c>
      <c r="K376" s="16"/>
      <c r="L376" s="92">
        <v>1290</v>
      </c>
      <c r="M376" s="92">
        <v>1290</v>
      </c>
      <c r="N376" s="92">
        <v>2580</v>
      </c>
      <c r="O376" s="26">
        <v>703</v>
      </c>
      <c r="P376" s="26">
        <v>2108</v>
      </c>
      <c r="Q376" s="92">
        <v>2811</v>
      </c>
      <c r="R376" s="92">
        <v>3064</v>
      </c>
      <c r="S376" s="92">
        <v>3339</v>
      </c>
      <c r="T376" s="92">
        <v>3639</v>
      </c>
      <c r="U376" s="16"/>
      <c r="V376" s="28">
        <f t="shared" si="184"/>
        <v>64500</v>
      </c>
      <c r="W376" s="28">
        <f t="shared" si="185"/>
        <v>64500</v>
      </c>
      <c r="X376" s="28">
        <f t="shared" si="192"/>
        <v>129000</v>
      </c>
      <c r="Y376" s="28">
        <f t="shared" si="186"/>
        <v>35150</v>
      </c>
      <c r="Z376" s="28">
        <f t="shared" si="187"/>
        <v>105400</v>
      </c>
      <c r="AA376" s="28">
        <f t="shared" si="193"/>
        <v>140550</v>
      </c>
      <c r="AB376" s="83">
        <f t="shared" si="188"/>
        <v>153200</v>
      </c>
      <c r="AC376" s="83">
        <f t="shared" si="189"/>
        <v>166950</v>
      </c>
      <c r="AD376" s="108">
        <f t="shared" si="190"/>
        <v>181950</v>
      </c>
    </row>
    <row r="377" spans="1:30" ht="15">
      <c r="A377" s="21">
        <v>1811</v>
      </c>
      <c r="B377" s="22" t="s">
        <v>146</v>
      </c>
      <c r="C377" s="38">
        <v>100</v>
      </c>
      <c r="D377" s="38">
        <v>100</v>
      </c>
      <c r="E377" s="38">
        <v>100</v>
      </c>
      <c r="F377" s="38">
        <v>100</v>
      </c>
      <c r="G377" s="38">
        <v>100</v>
      </c>
      <c r="H377" s="38">
        <v>100</v>
      </c>
      <c r="I377" s="38">
        <v>100</v>
      </c>
      <c r="J377" s="38">
        <v>100</v>
      </c>
      <c r="K377" s="16"/>
      <c r="L377" s="92">
        <v>5900</v>
      </c>
      <c r="M377" s="92">
        <v>5900</v>
      </c>
      <c r="N377" s="92">
        <v>11800</v>
      </c>
      <c r="O377" s="26">
        <v>3245</v>
      </c>
      <c r="P377" s="26">
        <v>9735</v>
      </c>
      <c r="Q377" s="92">
        <v>12980</v>
      </c>
      <c r="R377" s="92">
        <v>14279</v>
      </c>
      <c r="S377" s="92">
        <v>15708</v>
      </c>
      <c r="T377" s="92">
        <v>17280</v>
      </c>
      <c r="U377" s="16"/>
      <c r="V377" s="28">
        <f t="shared" si="184"/>
        <v>590000</v>
      </c>
      <c r="W377" s="28">
        <f t="shared" si="185"/>
        <v>590000</v>
      </c>
      <c r="X377" s="28">
        <f t="shared" si="192"/>
        <v>1180000</v>
      </c>
      <c r="Y377" s="28">
        <f t="shared" si="186"/>
        <v>324500</v>
      </c>
      <c r="Z377" s="28">
        <f t="shared" si="187"/>
        <v>973500</v>
      </c>
      <c r="AA377" s="28">
        <f t="shared" si="193"/>
        <v>1298000</v>
      </c>
      <c r="AB377" s="83">
        <f t="shared" si="188"/>
        <v>1427900</v>
      </c>
      <c r="AC377" s="83">
        <f t="shared" si="189"/>
        <v>1570800</v>
      </c>
      <c r="AD377" s="108">
        <f t="shared" si="190"/>
        <v>1728000</v>
      </c>
    </row>
    <row r="378" spans="1:30" ht="15">
      <c r="A378" s="29">
        <v>1812</v>
      </c>
      <c r="B378" s="22" t="s">
        <v>147</v>
      </c>
      <c r="C378" s="38">
        <v>2520</v>
      </c>
      <c r="D378" s="38">
        <v>17750</v>
      </c>
      <c r="E378" s="39">
        <v>15000</v>
      </c>
      <c r="F378" s="39">
        <v>15000</v>
      </c>
      <c r="G378" s="39">
        <v>15000</v>
      </c>
      <c r="H378" s="39">
        <v>15000</v>
      </c>
      <c r="I378" s="39">
        <v>15000</v>
      </c>
      <c r="J378" s="39">
        <v>15000</v>
      </c>
      <c r="K378" s="16"/>
      <c r="L378" s="92">
        <v>233</v>
      </c>
      <c r="M378" s="92">
        <v>232</v>
      </c>
      <c r="N378" s="92">
        <v>465</v>
      </c>
      <c r="O378" s="26">
        <v>116</v>
      </c>
      <c r="P378" s="26">
        <v>349</v>
      </c>
      <c r="Q378" s="92">
        <v>465</v>
      </c>
      <c r="R378" s="92">
        <v>465</v>
      </c>
      <c r="S378" s="92">
        <v>465</v>
      </c>
      <c r="T378" s="92">
        <v>465</v>
      </c>
      <c r="U378" s="16"/>
      <c r="V378" s="28">
        <f t="shared" si="184"/>
        <v>4135750</v>
      </c>
      <c r="W378" s="28">
        <f t="shared" si="185"/>
        <v>3480000</v>
      </c>
      <c r="X378" s="28">
        <f t="shared" si="192"/>
        <v>7615750</v>
      </c>
      <c r="Y378" s="28">
        <f t="shared" si="186"/>
        <v>1740000</v>
      </c>
      <c r="Z378" s="28">
        <f t="shared" si="187"/>
        <v>5235000</v>
      </c>
      <c r="AA378" s="28">
        <f aca="true" t="shared" si="194" ref="AA378:AA390">SUM(Y378:Z378)</f>
        <v>6975000</v>
      </c>
      <c r="AB378" s="83">
        <f t="shared" si="188"/>
        <v>6975000</v>
      </c>
      <c r="AC378" s="83">
        <f t="shared" si="189"/>
        <v>6975000</v>
      </c>
      <c r="AD378" s="108">
        <f t="shared" si="190"/>
        <v>6975000</v>
      </c>
    </row>
    <row r="379" spans="1:30" ht="15">
      <c r="A379" s="96" t="s">
        <v>210</v>
      </c>
      <c r="B379" s="78" t="s">
        <v>152</v>
      </c>
      <c r="C379" s="79">
        <v>1930</v>
      </c>
      <c r="D379" s="79">
        <v>1930</v>
      </c>
      <c r="E379" s="80">
        <v>1940</v>
      </c>
      <c r="F379" s="80">
        <v>1940</v>
      </c>
      <c r="G379" s="80">
        <v>1940</v>
      </c>
      <c r="H379" s="80">
        <v>1940</v>
      </c>
      <c r="I379" s="80">
        <v>1940</v>
      </c>
      <c r="J379" s="80">
        <v>1940</v>
      </c>
      <c r="K379" s="16"/>
      <c r="L379" s="92">
        <v>336</v>
      </c>
      <c r="M379" s="92">
        <v>336</v>
      </c>
      <c r="N379" s="92">
        <v>672</v>
      </c>
      <c r="O379" s="26">
        <v>168</v>
      </c>
      <c r="P379" s="26">
        <v>503</v>
      </c>
      <c r="Q379" s="92">
        <v>671</v>
      </c>
      <c r="R379" s="92">
        <v>671</v>
      </c>
      <c r="S379" s="92">
        <v>671</v>
      </c>
      <c r="T379" s="92">
        <v>671</v>
      </c>
      <c r="U379" s="16"/>
      <c r="V379" s="28">
        <f aca="true" t="shared" si="195" ref="V379:W385">L379*D379</f>
        <v>648480</v>
      </c>
      <c r="W379" s="28">
        <f t="shared" si="195"/>
        <v>651840</v>
      </c>
      <c r="X379" s="28">
        <f aca="true" t="shared" si="196" ref="X379:X385">V379+W379</f>
        <v>1300320</v>
      </c>
      <c r="Y379" s="28">
        <f aca="true" t="shared" si="197" ref="Y379:Z381">F379*O379</f>
        <v>325920</v>
      </c>
      <c r="Z379" s="28">
        <f t="shared" si="197"/>
        <v>975820</v>
      </c>
      <c r="AA379" s="28">
        <f aca="true" t="shared" si="198" ref="AA379:AA385">SUM(Y379:Z379)</f>
        <v>1301740</v>
      </c>
      <c r="AB379" s="83">
        <f>H379*R379</f>
        <v>1301740</v>
      </c>
      <c r="AC379" s="83">
        <f>I379*S379</f>
        <v>1301740</v>
      </c>
      <c r="AD379" s="108">
        <f>J379*T379</f>
        <v>1301740</v>
      </c>
    </row>
    <row r="380" spans="1:30" ht="15">
      <c r="A380" s="96" t="s">
        <v>210</v>
      </c>
      <c r="B380" s="97" t="s">
        <v>211</v>
      </c>
      <c r="C380" s="99">
        <v>830</v>
      </c>
      <c r="D380" s="99">
        <v>4320</v>
      </c>
      <c r="E380" s="100">
        <v>3600</v>
      </c>
      <c r="F380" s="100">
        <v>3600</v>
      </c>
      <c r="G380" s="100">
        <v>3600</v>
      </c>
      <c r="H380" s="100">
        <v>3600</v>
      </c>
      <c r="I380" s="100">
        <v>3600</v>
      </c>
      <c r="J380" s="100">
        <v>3600</v>
      </c>
      <c r="K380" s="16"/>
      <c r="L380" s="92">
        <v>26</v>
      </c>
      <c r="M380" s="92">
        <v>27</v>
      </c>
      <c r="N380" s="92">
        <v>53</v>
      </c>
      <c r="O380" s="26">
        <v>13</v>
      </c>
      <c r="P380" s="26">
        <v>40</v>
      </c>
      <c r="Q380" s="92">
        <v>53</v>
      </c>
      <c r="R380" s="92">
        <v>53</v>
      </c>
      <c r="S380" s="92">
        <v>53</v>
      </c>
      <c r="T380" s="92">
        <v>53</v>
      </c>
      <c r="U380" s="16"/>
      <c r="V380" s="101">
        <f t="shared" si="195"/>
        <v>112320</v>
      </c>
      <c r="W380" s="101">
        <f t="shared" si="195"/>
        <v>97200</v>
      </c>
      <c r="X380" s="101">
        <f t="shared" si="196"/>
        <v>209520</v>
      </c>
      <c r="Y380" s="28">
        <f t="shared" si="197"/>
        <v>46800</v>
      </c>
      <c r="Z380" s="28">
        <f t="shared" si="197"/>
        <v>144000</v>
      </c>
      <c r="AA380" s="28">
        <f t="shared" si="198"/>
        <v>190800</v>
      </c>
      <c r="AB380" s="83">
        <f aca="true" t="shared" si="199" ref="AB380:AD381">H380*R380</f>
        <v>190800</v>
      </c>
      <c r="AC380" s="83">
        <f t="shared" si="199"/>
        <v>190800</v>
      </c>
      <c r="AD380" s="108">
        <f t="shared" si="199"/>
        <v>190800</v>
      </c>
    </row>
    <row r="381" spans="1:30" ht="15">
      <c r="A381" s="96" t="s">
        <v>210</v>
      </c>
      <c r="B381" s="97" t="s">
        <v>265</v>
      </c>
      <c r="C381" s="165">
        <v>-1690</v>
      </c>
      <c r="D381" s="165">
        <f aca="true" t="shared" si="200" ref="D381:J381">-(D378-D380)</f>
        <v>-13430</v>
      </c>
      <c r="E381" s="165">
        <f t="shared" si="200"/>
        <v>-11400</v>
      </c>
      <c r="F381" s="165">
        <f t="shared" si="200"/>
        <v>-11400</v>
      </c>
      <c r="G381" s="165">
        <f t="shared" si="200"/>
        <v>-11400</v>
      </c>
      <c r="H381" s="165">
        <f t="shared" si="200"/>
        <v>-11400</v>
      </c>
      <c r="I381" s="165">
        <f t="shared" si="200"/>
        <v>-11400</v>
      </c>
      <c r="J381" s="165">
        <f t="shared" si="200"/>
        <v>-11400</v>
      </c>
      <c r="K381" s="16"/>
      <c r="L381" s="92">
        <f>L380</f>
        <v>26</v>
      </c>
      <c r="M381" s="92">
        <f aca="true" t="shared" si="201" ref="M381:T381">M380</f>
        <v>27</v>
      </c>
      <c r="N381" s="92">
        <f t="shared" si="201"/>
        <v>53</v>
      </c>
      <c r="O381" s="92">
        <v>13</v>
      </c>
      <c r="P381" s="92">
        <v>40</v>
      </c>
      <c r="Q381" s="92">
        <f t="shared" si="201"/>
        <v>53</v>
      </c>
      <c r="R381" s="92">
        <f t="shared" si="201"/>
        <v>53</v>
      </c>
      <c r="S381" s="92">
        <f t="shared" si="201"/>
        <v>53</v>
      </c>
      <c r="T381" s="92">
        <f t="shared" si="201"/>
        <v>53</v>
      </c>
      <c r="U381" s="16"/>
      <c r="V381" s="101">
        <f t="shared" si="195"/>
        <v>-349180</v>
      </c>
      <c r="W381" s="101">
        <f t="shared" si="195"/>
        <v>-307800</v>
      </c>
      <c r="X381" s="101">
        <f t="shared" si="196"/>
        <v>-656980</v>
      </c>
      <c r="Y381" s="28">
        <f t="shared" si="197"/>
        <v>-148200</v>
      </c>
      <c r="Z381" s="28">
        <f t="shared" si="197"/>
        <v>-456000</v>
      </c>
      <c r="AA381" s="28">
        <f t="shared" si="198"/>
        <v>-604200</v>
      </c>
      <c r="AB381" s="83">
        <f t="shared" si="199"/>
        <v>-604200</v>
      </c>
      <c r="AC381" s="83">
        <f t="shared" si="199"/>
        <v>-604200</v>
      </c>
      <c r="AD381" s="108">
        <f t="shared" si="199"/>
        <v>-604200</v>
      </c>
    </row>
    <row r="382" spans="1:30" ht="15">
      <c r="A382" s="74" t="s">
        <v>210</v>
      </c>
      <c r="B382" s="78" t="s">
        <v>153</v>
      </c>
      <c r="C382" s="79">
        <v>5140</v>
      </c>
      <c r="D382" s="79">
        <v>5140</v>
      </c>
      <c r="E382" s="80">
        <v>4400</v>
      </c>
      <c r="F382" s="80">
        <v>4400</v>
      </c>
      <c r="G382" s="80">
        <v>4400</v>
      </c>
      <c r="H382" s="80">
        <v>4400</v>
      </c>
      <c r="I382" s="80">
        <v>4400</v>
      </c>
      <c r="J382" s="80">
        <v>4400</v>
      </c>
      <c r="K382" s="16"/>
      <c r="L382" s="92">
        <v>715</v>
      </c>
      <c r="M382" s="92">
        <v>715</v>
      </c>
      <c r="N382" s="92">
        <v>1430</v>
      </c>
      <c r="O382" s="26">
        <v>358</v>
      </c>
      <c r="P382" s="26">
        <v>1072</v>
      </c>
      <c r="Q382" s="92">
        <v>1430</v>
      </c>
      <c r="R382" s="92">
        <v>1430</v>
      </c>
      <c r="S382" s="92">
        <v>1430</v>
      </c>
      <c r="T382" s="92">
        <v>1430</v>
      </c>
      <c r="U382" s="16"/>
      <c r="V382" s="28">
        <f t="shared" si="195"/>
        <v>3675100</v>
      </c>
      <c r="W382" s="28">
        <f t="shared" si="195"/>
        <v>3146000</v>
      </c>
      <c r="X382" s="28">
        <f t="shared" si="196"/>
        <v>6821100</v>
      </c>
      <c r="Y382" s="28">
        <f aca="true" t="shared" si="202" ref="Y382:Z385">F382*O382</f>
        <v>1575200</v>
      </c>
      <c r="Z382" s="28">
        <f t="shared" si="202"/>
        <v>4716800</v>
      </c>
      <c r="AA382" s="28">
        <f t="shared" si="198"/>
        <v>6292000</v>
      </c>
      <c r="AB382" s="28">
        <f aca="true" t="shared" si="203" ref="AB382:AD385">H382*R382</f>
        <v>6292000</v>
      </c>
      <c r="AC382" s="28">
        <f t="shared" si="203"/>
        <v>6292000</v>
      </c>
      <c r="AD382" s="108">
        <f t="shared" si="203"/>
        <v>6292000</v>
      </c>
    </row>
    <row r="383" spans="1:30" ht="15">
      <c r="A383" s="74" t="s">
        <v>210</v>
      </c>
      <c r="B383" s="78" t="s">
        <v>154</v>
      </c>
      <c r="C383" s="79">
        <v>16120</v>
      </c>
      <c r="D383" s="79">
        <v>16120</v>
      </c>
      <c r="E383" s="80">
        <v>13600</v>
      </c>
      <c r="F383" s="80">
        <v>13600</v>
      </c>
      <c r="G383" s="80">
        <v>13600</v>
      </c>
      <c r="H383" s="80">
        <v>13600</v>
      </c>
      <c r="I383" s="80">
        <v>13600</v>
      </c>
      <c r="J383" s="80">
        <v>13600</v>
      </c>
      <c r="K383" s="16"/>
      <c r="L383" s="92">
        <v>715</v>
      </c>
      <c r="M383" s="92">
        <v>715</v>
      </c>
      <c r="N383" s="92">
        <v>1430</v>
      </c>
      <c r="O383" s="26">
        <v>358</v>
      </c>
      <c r="P383" s="26">
        <v>1072</v>
      </c>
      <c r="Q383" s="92">
        <v>1430</v>
      </c>
      <c r="R383" s="92">
        <v>1430</v>
      </c>
      <c r="S383" s="92">
        <v>1430</v>
      </c>
      <c r="T383" s="92">
        <v>1430</v>
      </c>
      <c r="U383" s="16"/>
      <c r="V383" s="28">
        <f t="shared" si="195"/>
        <v>11525800</v>
      </c>
      <c r="W383" s="28">
        <f t="shared" si="195"/>
        <v>9724000</v>
      </c>
      <c r="X383" s="28">
        <f t="shared" si="196"/>
        <v>21249800</v>
      </c>
      <c r="Y383" s="28">
        <f t="shared" si="202"/>
        <v>4868800</v>
      </c>
      <c r="Z383" s="28">
        <f t="shared" si="202"/>
        <v>14579200</v>
      </c>
      <c r="AA383" s="28">
        <f t="shared" si="198"/>
        <v>19448000</v>
      </c>
      <c r="AB383" s="83">
        <f t="shared" si="203"/>
        <v>19448000</v>
      </c>
      <c r="AC383" s="83">
        <f t="shared" si="203"/>
        <v>19448000</v>
      </c>
      <c r="AD383" s="108">
        <f t="shared" si="203"/>
        <v>19448000</v>
      </c>
    </row>
    <row r="384" spans="1:30" ht="15">
      <c r="A384" s="96" t="s">
        <v>210</v>
      </c>
      <c r="B384" s="78" t="s">
        <v>220</v>
      </c>
      <c r="C384" s="79">
        <v>170</v>
      </c>
      <c r="D384" s="79">
        <v>170</v>
      </c>
      <c r="E384" s="80">
        <v>180</v>
      </c>
      <c r="F384" s="80">
        <v>180</v>
      </c>
      <c r="G384" s="80">
        <v>180</v>
      </c>
      <c r="H384" s="80">
        <v>180</v>
      </c>
      <c r="I384" s="80">
        <v>180</v>
      </c>
      <c r="J384" s="80">
        <v>180</v>
      </c>
      <c r="K384" s="16"/>
      <c r="L384" s="92">
        <v>64</v>
      </c>
      <c r="M384" s="92">
        <v>63</v>
      </c>
      <c r="N384" s="92">
        <v>127</v>
      </c>
      <c r="O384" s="26">
        <v>32</v>
      </c>
      <c r="P384" s="26">
        <v>95</v>
      </c>
      <c r="Q384" s="92">
        <v>127</v>
      </c>
      <c r="R384" s="92">
        <v>127</v>
      </c>
      <c r="S384" s="92">
        <v>127</v>
      </c>
      <c r="T384" s="92">
        <v>127</v>
      </c>
      <c r="U384" s="16"/>
      <c r="V384" s="28">
        <f t="shared" si="195"/>
        <v>10880</v>
      </c>
      <c r="W384" s="28">
        <f t="shared" si="195"/>
        <v>11340</v>
      </c>
      <c r="X384" s="28">
        <f t="shared" si="196"/>
        <v>22220</v>
      </c>
      <c r="Y384" s="28">
        <f t="shared" si="202"/>
        <v>5760</v>
      </c>
      <c r="Z384" s="28">
        <f t="shared" si="202"/>
        <v>17100</v>
      </c>
      <c r="AA384" s="28">
        <f t="shared" si="198"/>
        <v>22860</v>
      </c>
      <c r="AB384" s="83">
        <f t="shared" si="203"/>
        <v>22860</v>
      </c>
      <c r="AC384" s="83">
        <f t="shared" si="203"/>
        <v>22860</v>
      </c>
      <c r="AD384" s="108">
        <f t="shared" si="203"/>
        <v>22860</v>
      </c>
    </row>
    <row r="385" spans="1:30" ht="15">
      <c r="A385" s="96" t="s">
        <v>210</v>
      </c>
      <c r="B385" s="78" t="s">
        <v>219</v>
      </c>
      <c r="C385" s="79">
        <v>280</v>
      </c>
      <c r="D385" s="79">
        <v>280</v>
      </c>
      <c r="E385" s="80">
        <v>280</v>
      </c>
      <c r="F385" s="80">
        <v>280</v>
      </c>
      <c r="G385" s="80">
        <v>280</v>
      </c>
      <c r="H385" s="80">
        <v>280</v>
      </c>
      <c r="I385" s="80">
        <v>280</v>
      </c>
      <c r="J385" s="80">
        <v>280</v>
      </c>
      <c r="K385" s="16"/>
      <c r="L385" s="92">
        <v>6</v>
      </c>
      <c r="M385" s="92">
        <v>6</v>
      </c>
      <c r="N385" s="92">
        <v>12</v>
      </c>
      <c r="O385" s="26">
        <v>3</v>
      </c>
      <c r="P385" s="26">
        <v>9</v>
      </c>
      <c r="Q385" s="92">
        <v>12</v>
      </c>
      <c r="R385" s="92">
        <v>12</v>
      </c>
      <c r="S385" s="92">
        <v>12</v>
      </c>
      <c r="T385" s="92">
        <v>12</v>
      </c>
      <c r="U385" s="16"/>
      <c r="V385" s="28">
        <f t="shared" si="195"/>
        <v>1680</v>
      </c>
      <c r="W385" s="28">
        <f t="shared" si="195"/>
        <v>1680</v>
      </c>
      <c r="X385" s="28">
        <f t="shared" si="196"/>
        <v>3360</v>
      </c>
      <c r="Y385" s="28">
        <f t="shared" si="202"/>
        <v>840</v>
      </c>
      <c r="Z385" s="28">
        <f t="shared" si="202"/>
        <v>2520</v>
      </c>
      <c r="AA385" s="28">
        <f t="shared" si="198"/>
        <v>3360</v>
      </c>
      <c r="AB385" s="83">
        <f t="shared" si="203"/>
        <v>3360</v>
      </c>
      <c r="AC385" s="83">
        <f t="shared" si="203"/>
        <v>3360</v>
      </c>
      <c r="AD385" s="108">
        <f t="shared" si="203"/>
        <v>3360</v>
      </c>
    </row>
    <row r="386" spans="1:30" ht="15">
      <c r="A386" s="21">
        <v>1813</v>
      </c>
      <c r="B386" s="22" t="s">
        <v>148</v>
      </c>
      <c r="C386" s="38">
        <v>8800</v>
      </c>
      <c r="D386" s="38">
        <v>8800</v>
      </c>
      <c r="E386" s="23">
        <v>0</v>
      </c>
      <c r="F386" s="23">
        <v>0</v>
      </c>
      <c r="G386" s="23">
        <v>0</v>
      </c>
      <c r="H386" s="23">
        <v>0</v>
      </c>
      <c r="I386" s="23">
        <v>0</v>
      </c>
      <c r="J386" s="23">
        <v>0</v>
      </c>
      <c r="K386" s="16"/>
      <c r="L386" s="92">
        <v>0</v>
      </c>
      <c r="M386" s="92">
        <v>0</v>
      </c>
      <c r="N386" s="92">
        <v>0</v>
      </c>
      <c r="O386" s="26">
        <v>0</v>
      </c>
      <c r="P386" s="26">
        <v>0</v>
      </c>
      <c r="Q386" s="92">
        <v>0</v>
      </c>
      <c r="R386" s="92">
        <v>0</v>
      </c>
      <c r="S386" s="92">
        <v>0</v>
      </c>
      <c r="T386" s="92">
        <v>0</v>
      </c>
      <c r="U386" s="16"/>
      <c r="V386" s="28">
        <f t="shared" si="184"/>
        <v>0</v>
      </c>
      <c r="W386" s="28">
        <f t="shared" si="185"/>
        <v>0</v>
      </c>
      <c r="X386" s="28">
        <f t="shared" si="192"/>
        <v>0</v>
      </c>
      <c r="Y386" s="28">
        <f t="shared" si="186"/>
        <v>0</v>
      </c>
      <c r="Z386" s="28">
        <f t="shared" si="187"/>
        <v>0</v>
      </c>
      <c r="AA386" s="28">
        <f t="shared" si="194"/>
        <v>0</v>
      </c>
      <c r="AB386" s="83">
        <f t="shared" si="188"/>
        <v>0</v>
      </c>
      <c r="AC386" s="83">
        <f t="shared" si="189"/>
        <v>0</v>
      </c>
      <c r="AD386" s="108">
        <f t="shared" si="190"/>
        <v>0</v>
      </c>
    </row>
    <row r="387" spans="1:30" ht="15">
      <c r="A387" s="21">
        <v>1816</v>
      </c>
      <c r="B387" s="114" t="s">
        <v>270</v>
      </c>
      <c r="C387" s="23">
        <v>130</v>
      </c>
      <c r="D387" s="23">
        <v>130</v>
      </c>
      <c r="E387" s="23">
        <v>130</v>
      </c>
      <c r="F387" s="23">
        <v>130</v>
      </c>
      <c r="G387" s="23">
        <v>130</v>
      </c>
      <c r="H387" s="23">
        <v>130</v>
      </c>
      <c r="I387" s="23">
        <v>130</v>
      </c>
      <c r="J387" s="23">
        <v>130</v>
      </c>
      <c r="K387" s="16"/>
      <c r="L387" s="92">
        <v>0</v>
      </c>
      <c r="M387" s="92">
        <v>0</v>
      </c>
      <c r="N387" s="92">
        <v>0</v>
      </c>
      <c r="O387" s="26">
        <v>0</v>
      </c>
      <c r="P387" s="26">
        <v>0</v>
      </c>
      <c r="Q387" s="92">
        <v>0</v>
      </c>
      <c r="R387" s="92">
        <v>0</v>
      </c>
      <c r="S387" s="92">
        <v>0</v>
      </c>
      <c r="T387" s="92">
        <v>0</v>
      </c>
      <c r="U387" s="16"/>
      <c r="V387" s="28">
        <f>L387*D387</f>
        <v>0</v>
      </c>
      <c r="W387" s="28">
        <f>M387*E387</f>
        <v>0</v>
      </c>
      <c r="X387" s="28">
        <f>V387+W387</f>
        <v>0</v>
      </c>
      <c r="Y387" s="28">
        <f>F387*O387</f>
        <v>0</v>
      </c>
      <c r="Z387" s="28">
        <f>G387*P387</f>
        <v>0</v>
      </c>
      <c r="AA387" s="28">
        <f t="shared" si="194"/>
        <v>0</v>
      </c>
      <c r="AB387" s="83">
        <f>H387*R387</f>
        <v>0</v>
      </c>
      <c r="AC387" s="83">
        <f>I387*S387</f>
        <v>0</v>
      </c>
      <c r="AD387" s="108">
        <f>J387*T387</f>
        <v>0</v>
      </c>
    </row>
    <row r="388" spans="1:30" ht="15">
      <c r="A388" s="21">
        <v>8016</v>
      </c>
      <c r="B388" s="22" t="s">
        <v>149</v>
      </c>
      <c r="C388" s="38">
        <v>10</v>
      </c>
      <c r="D388" s="38">
        <v>10</v>
      </c>
      <c r="E388" s="38">
        <v>10</v>
      </c>
      <c r="F388" s="38">
        <v>10</v>
      </c>
      <c r="G388" s="38">
        <v>10</v>
      </c>
      <c r="H388" s="38">
        <v>10</v>
      </c>
      <c r="I388" s="38">
        <v>10</v>
      </c>
      <c r="J388" s="38">
        <v>10</v>
      </c>
      <c r="K388" s="16"/>
      <c r="L388" s="92">
        <v>18</v>
      </c>
      <c r="M388" s="92">
        <v>18</v>
      </c>
      <c r="N388" s="92">
        <v>36</v>
      </c>
      <c r="O388" s="26">
        <v>15</v>
      </c>
      <c r="P388" s="26">
        <v>45</v>
      </c>
      <c r="Q388" s="92">
        <v>60</v>
      </c>
      <c r="R388" s="92">
        <v>104</v>
      </c>
      <c r="S388" s="92">
        <v>178</v>
      </c>
      <c r="T388" s="92">
        <v>305</v>
      </c>
      <c r="U388" s="16"/>
      <c r="V388" s="28">
        <f aca="true" t="shared" si="204" ref="V388:W390">L388*D388</f>
        <v>180</v>
      </c>
      <c r="W388" s="28">
        <f t="shared" si="204"/>
        <v>180</v>
      </c>
      <c r="X388" s="28">
        <f t="shared" si="192"/>
        <v>360</v>
      </c>
      <c r="Y388" s="28">
        <f aca="true" t="shared" si="205" ref="Y388:Z390">F388*O388</f>
        <v>150</v>
      </c>
      <c r="Z388" s="28">
        <f t="shared" si="205"/>
        <v>450</v>
      </c>
      <c r="AA388" s="28">
        <f t="shared" si="194"/>
        <v>600</v>
      </c>
      <c r="AB388" s="83">
        <f aca="true" t="shared" si="206" ref="AB388:AD390">H388*R388</f>
        <v>1040</v>
      </c>
      <c r="AC388" s="83">
        <f t="shared" si="206"/>
        <v>1780</v>
      </c>
      <c r="AD388" s="108">
        <f t="shared" si="206"/>
        <v>3050</v>
      </c>
    </row>
    <row r="389" spans="1:30" ht="15">
      <c r="A389" s="21">
        <v>8022</v>
      </c>
      <c r="B389" s="22" t="s">
        <v>150</v>
      </c>
      <c r="C389" s="38">
        <v>25</v>
      </c>
      <c r="D389" s="38">
        <v>25</v>
      </c>
      <c r="E389" s="38">
        <v>25</v>
      </c>
      <c r="F389" s="38">
        <v>25</v>
      </c>
      <c r="G389" s="38">
        <v>25</v>
      </c>
      <c r="H389" s="38">
        <v>25</v>
      </c>
      <c r="I389" s="38">
        <v>25</v>
      </c>
      <c r="J389" s="38">
        <v>25</v>
      </c>
      <c r="K389" s="16"/>
      <c r="L389" s="92">
        <v>80</v>
      </c>
      <c r="M389" s="92">
        <v>80</v>
      </c>
      <c r="N389" s="92">
        <v>160</v>
      </c>
      <c r="O389" s="26">
        <v>40</v>
      </c>
      <c r="P389" s="26">
        <v>119</v>
      </c>
      <c r="Q389" s="92">
        <v>159</v>
      </c>
      <c r="R389" s="92">
        <v>159</v>
      </c>
      <c r="S389" s="92">
        <v>159</v>
      </c>
      <c r="T389" s="92">
        <v>159</v>
      </c>
      <c r="U389" s="16"/>
      <c r="V389" s="28">
        <f t="shared" si="204"/>
        <v>2000</v>
      </c>
      <c r="W389" s="28">
        <f t="shared" si="204"/>
        <v>2000</v>
      </c>
      <c r="X389" s="28">
        <f t="shared" si="192"/>
        <v>4000</v>
      </c>
      <c r="Y389" s="28">
        <f t="shared" si="205"/>
        <v>1000</v>
      </c>
      <c r="Z389" s="28">
        <f t="shared" si="205"/>
        <v>2975</v>
      </c>
      <c r="AA389" s="28">
        <f t="shared" si="194"/>
        <v>3975</v>
      </c>
      <c r="AB389" s="83">
        <f t="shared" si="206"/>
        <v>3975</v>
      </c>
      <c r="AC389" s="83">
        <f t="shared" si="206"/>
        <v>3975</v>
      </c>
      <c r="AD389" s="108">
        <f t="shared" si="206"/>
        <v>3975</v>
      </c>
    </row>
    <row r="390" spans="1:30" ht="15">
      <c r="A390" s="21">
        <v>8026</v>
      </c>
      <c r="B390" s="22" t="s">
        <v>151</v>
      </c>
      <c r="C390" s="38">
        <v>130</v>
      </c>
      <c r="D390" s="38">
        <v>130</v>
      </c>
      <c r="E390" s="38">
        <v>130</v>
      </c>
      <c r="F390" s="38">
        <v>130</v>
      </c>
      <c r="G390" s="38">
        <v>130</v>
      </c>
      <c r="H390" s="38">
        <v>130</v>
      </c>
      <c r="I390" s="38">
        <v>130</v>
      </c>
      <c r="J390" s="38">
        <v>130</v>
      </c>
      <c r="K390" s="16"/>
      <c r="L390" s="92">
        <v>171</v>
      </c>
      <c r="M390" s="92">
        <v>171</v>
      </c>
      <c r="N390" s="92">
        <v>342</v>
      </c>
      <c r="O390" s="26">
        <v>76</v>
      </c>
      <c r="P390" s="26">
        <v>228</v>
      </c>
      <c r="Q390" s="92">
        <v>304</v>
      </c>
      <c r="R390" s="92">
        <v>270</v>
      </c>
      <c r="S390" s="92">
        <v>241</v>
      </c>
      <c r="T390" s="92">
        <v>214</v>
      </c>
      <c r="U390" s="16"/>
      <c r="V390" s="28">
        <f t="shared" si="204"/>
        <v>22230</v>
      </c>
      <c r="W390" s="28">
        <f t="shared" si="204"/>
        <v>22230</v>
      </c>
      <c r="X390" s="28">
        <f t="shared" si="192"/>
        <v>44460</v>
      </c>
      <c r="Y390" s="28">
        <f t="shared" si="205"/>
        <v>9880</v>
      </c>
      <c r="Z390" s="28">
        <f t="shared" si="205"/>
        <v>29640</v>
      </c>
      <c r="AA390" s="28">
        <f t="shared" si="194"/>
        <v>39520</v>
      </c>
      <c r="AB390" s="83">
        <f t="shared" si="206"/>
        <v>35100</v>
      </c>
      <c r="AC390" s="83">
        <f t="shared" si="206"/>
        <v>31330</v>
      </c>
      <c r="AD390" s="108">
        <f t="shared" si="206"/>
        <v>27820</v>
      </c>
    </row>
    <row r="391" spans="1:30" ht="15">
      <c r="A391" s="21">
        <v>1815</v>
      </c>
      <c r="B391" s="22" t="s">
        <v>236</v>
      </c>
      <c r="C391" s="162" t="s">
        <v>289</v>
      </c>
      <c r="D391" s="162" t="s">
        <v>289</v>
      </c>
      <c r="E391" s="162" t="s">
        <v>289</v>
      </c>
      <c r="F391" s="162" t="s">
        <v>289</v>
      </c>
      <c r="G391" s="162" t="s">
        <v>289</v>
      </c>
      <c r="H391" s="162" t="s">
        <v>289</v>
      </c>
      <c r="I391" s="162" t="s">
        <v>289</v>
      </c>
      <c r="J391" s="162" t="s">
        <v>289</v>
      </c>
      <c r="K391" s="16"/>
      <c r="L391" s="31">
        <v>18750</v>
      </c>
      <c r="M391" s="31">
        <v>26250</v>
      </c>
      <c r="N391" s="31">
        <v>45000</v>
      </c>
      <c r="O391" s="31">
        <v>11250</v>
      </c>
      <c r="P391" s="31">
        <v>33750</v>
      </c>
      <c r="Q391" s="31">
        <v>45000</v>
      </c>
      <c r="R391" s="31">
        <v>45000</v>
      </c>
      <c r="S391" s="31">
        <v>45000</v>
      </c>
      <c r="T391" s="31">
        <v>45000</v>
      </c>
      <c r="U391" s="16"/>
      <c r="V391" s="31">
        <v>20000</v>
      </c>
      <c r="W391" s="31">
        <v>25000</v>
      </c>
      <c r="X391" s="31">
        <v>45000</v>
      </c>
      <c r="Y391" s="31">
        <v>11250</v>
      </c>
      <c r="Z391" s="31">
        <v>33750</v>
      </c>
      <c r="AA391" s="31">
        <v>45000</v>
      </c>
      <c r="AB391" s="84">
        <v>45000</v>
      </c>
      <c r="AC391" s="84">
        <v>45000</v>
      </c>
      <c r="AD391" s="115">
        <v>45000</v>
      </c>
    </row>
    <row r="392" spans="1:30" ht="15">
      <c r="A392" s="21">
        <v>1999</v>
      </c>
      <c r="B392" s="63" t="s">
        <v>237</v>
      </c>
      <c r="C392" s="163" t="s">
        <v>289</v>
      </c>
      <c r="D392" s="163" t="s">
        <v>289</v>
      </c>
      <c r="E392" s="163" t="s">
        <v>289</v>
      </c>
      <c r="F392" s="163" t="s">
        <v>289</v>
      </c>
      <c r="G392" s="163" t="s">
        <v>289</v>
      </c>
      <c r="H392" s="163" t="s">
        <v>289</v>
      </c>
      <c r="I392" s="163" t="s">
        <v>289</v>
      </c>
      <c r="J392" s="163" t="s">
        <v>289</v>
      </c>
      <c r="K392" s="16"/>
      <c r="L392" s="31">
        <v>416667</v>
      </c>
      <c r="M392" s="31">
        <v>583333</v>
      </c>
      <c r="N392" s="31">
        <v>1000000</v>
      </c>
      <c r="O392" s="31">
        <v>250000</v>
      </c>
      <c r="P392" s="31">
        <v>750000</v>
      </c>
      <c r="Q392" s="77">
        <v>1000000</v>
      </c>
      <c r="R392" s="77">
        <v>1000000</v>
      </c>
      <c r="S392" s="77">
        <v>1000000</v>
      </c>
      <c r="T392" s="77">
        <v>1000000</v>
      </c>
      <c r="U392" s="16"/>
      <c r="V392" s="31">
        <v>416667</v>
      </c>
      <c r="W392" s="31">
        <v>583333</v>
      </c>
      <c r="X392" s="31">
        <v>1000000</v>
      </c>
      <c r="Y392" s="31">
        <v>250000</v>
      </c>
      <c r="Z392" s="31">
        <v>750000</v>
      </c>
      <c r="AA392" s="31">
        <v>1000000</v>
      </c>
      <c r="AB392" s="84">
        <v>1000000</v>
      </c>
      <c r="AC392" s="84">
        <v>1000000</v>
      </c>
      <c r="AD392" s="115">
        <v>1000000</v>
      </c>
    </row>
    <row r="393" spans="1:30" ht="15">
      <c r="A393" s="34" t="s">
        <v>129</v>
      </c>
      <c r="B393" s="35"/>
      <c r="C393" s="56"/>
      <c r="D393" s="56"/>
      <c r="E393" s="56"/>
      <c r="F393" s="56"/>
      <c r="G393" s="56"/>
      <c r="H393" s="56"/>
      <c r="I393" s="56"/>
      <c r="J393" s="56"/>
      <c r="K393" s="16"/>
      <c r="L393" s="25"/>
      <c r="M393" s="25"/>
      <c r="N393" s="25"/>
      <c r="O393" s="26"/>
      <c r="P393" s="26"/>
      <c r="Q393" s="53"/>
      <c r="R393" s="26"/>
      <c r="S393" s="26"/>
      <c r="T393" s="26"/>
      <c r="U393" s="16"/>
      <c r="V393" s="37">
        <f aca="true" t="shared" si="207" ref="V393:AD393">SUM(V361:V392)</f>
        <v>31696097</v>
      </c>
      <c r="W393" s="37">
        <f t="shared" si="207"/>
        <v>28976903</v>
      </c>
      <c r="X393" s="37">
        <f t="shared" si="207"/>
        <v>60673000</v>
      </c>
      <c r="Y393" s="37">
        <f t="shared" si="207"/>
        <v>14640050</v>
      </c>
      <c r="Z393" s="37">
        <f t="shared" si="207"/>
        <v>43890675</v>
      </c>
      <c r="AA393" s="37">
        <f t="shared" si="207"/>
        <v>58530725</v>
      </c>
      <c r="AB393" s="37">
        <f t="shared" si="207"/>
        <v>59028335</v>
      </c>
      <c r="AC393" s="37">
        <f t="shared" si="207"/>
        <v>62026115</v>
      </c>
      <c r="AD393" s="116">
        <f t="shared" si="207"/>
        <v>65133555</v>
      </c>
    </row>
    <row r="394" spans="1:30" ht="15">
      <c r="A394" s="140"/>
      <c r="B394" s="125"/>
      <c r="C394" s="141"/>
      <c r="D394" s="141"/>
      <c r="E394" s="141"/>
      <c r="F394" s="141"/>
      <c r="G394" s="141"/>
      <c r="H394" s="141"/>
      <c r="I394" s="141"/>
      <c r="J394" s="141"/>
      <c r="K394" s="16"/>
      <c r="L394" s="138"/>
      <c r="M394" s="138"/>
      <c r="N394" s="138"/>
      <c r="O394" s="120"/>
      <c r="P394" s="120"/>
      <c r="Q394" s="142"/>
      <c r="R394" s="120"/>
      <c r="S394" s="120"/>
      <c r="T394" s="120"/>
      <c r="U394" s="16"/>
      <c r="V394" s="121"/>
      <c r="W394" s="121"/>
      <c r="X394" s="121"/>
      <c r="Y394" s="121"/>
      <c r="Z394" s="121"/>
      <c r="AA394" s="121"/>
      <c r="AB394" s="122"/>
      <c r="AC394" s="121"/>
      <c r="AD394" s="123"/>
    </row>
    <row r="395" spans="1:30" ht="15">
      <c r="A395" s="34" t="s">
        <v>155</v>
      </c>
      <c r="B395" s="35"/>
      <c r="C395" s="56"/>
      <c r="D395" s="56"/>
      <c r="E395" s="56"/>
      <c r="F395" s="56"/>
      <c r="G395" s="56"/>
      <c r="H395" s="56"/>
      <c r="I395" s="56"/>
      <c r="J395" s="56"/>
      <c r="K395" s="16"/>
      <c r="L395" s="25"/>
      <c r="M395" s="25"/>
      <c r="N395" s="25"/>
      <c r="O395" s="26"/>
      <c r="P395" s="26"/>
      <c r="Q395" s="53"/>
      <c r="R395" s="26"/>
      <c r="S395" s="26"/>
      <c r="T395" s="26"/>
      <c r="U395" s="16"/>
      <c r="V395" s="28"/>
      <c r="W395" s="28"/>
      <c r="X395" s="28"/>
      <c r="Y395" s="28"/>
      <c r="Z395" s="28"/>
      <c r="AA395" s="28"/>
      <c r="AB395" s="83"/>
      <c r="AC395" s="28"/>
      <c r="AD395" s="108"/>
    </row>
    <row r="396" spans="1:30" ht="15">
      <c r="A396" s="21">
        <v>2053</v>
      </c>
      <c r="B396" s="22" t="s">
        <v>130</v>
      </c>
      <c r="C396" s="56"/>
      <c r="D396" s="56"/>
      <c r="E396" s="24">
        <v>70</v>
      </c>
      <c r="F396" s="24">
        <v>70</v>
      </c>
      <c r="G396" s="24">
        <v>70</v>
      </c>
      <c r="H396" s="24">
        <v>70</v>
      </c>
      <c r="I396" s="24">
        <v>70</v>
      </c>
      <c r="J396" s="24">
        <v>70</v>
      </c>
      <c r="K396" s="16"/>
      <c r="L396" s="92">
        <v>130</v>
      </c>
      <c r="M396" s="92">
        <v>130</v>
      </c>
      <c r="N396" s="92">
        <v>260</v>
      </c>
      <c r="O396" s="26">
        <v>62</v>
      </c>
      <c r="P396" s="26">
        <v>185</v>
      </c>
      <c r="Q396" s="92">
        <v>247</v>
      </c>
      <c r="R396" s="92">
        <v>236</v>
      </c>
      <c r="S396" s="92">
        <v>225</v>
      </c>
      <c r="T396" s="92">
        <v>214</v>
      </c>
      <c r="U396" s="16"/>
      <c r="V396" s="28">
        <f aca="true" t="shared" si="208" ref="V396:V412">L396*D396</f>
        <v>0</v>
      </c>
      <c r="W396" s="28">
        <f aca="true" t="shared" si="209" ref="W396:W412">M396*E396</f>
        <v>9100</v>
      </c>
      <c r="X396" s="28">
        <f>V396+W396</f>
        <v>9100</v>
      </c>
      <c r="Y396" s="28">
        <f aca="true" t="shared" si="210" ref="Y396:Y412">F396*O396</f>
        <v>4340</v>
      </c>
      <c r="Z396" s="28">
        <f aca="true" t="shared" si="211" ref="Z396:Z412">G396*P396</f>
        <v>12950</v>
      </c>
      <c r="AA396" s="28">
        <f>SUM(Y396:Z396)</f>
        <v>17290</v>
      </c>
      <c r="AB396" s="83">
        <f aca="true" t="shared" si="212" ref="AB396:AB412">H396*R396</f>
        <v>16520</v>
      </c>
      <c r="AC396" s="83">
        <f aca="true" t="shared" si="213" ref="AC396:AC412">I396*S396</f>
        <v>15750</v>
      </c>
      <c r="AD396" s="108">
        <f aca="true" t="shared" si="214" ref="AD396:AD412">J396*T396</f>
        <v>14980</v>
      </c>
    </row>
    <row r="397" spans="1:30" ht="15">
      <c r="A397" s="21">
        <v>2451</v>
      </c>
      <c r="B397" s="22" t="s">
        <v>131</v>
      </c>
      <c r="C397" s="56"/>
      <c r="D397" s="56"/>
      <c r="E397" s="24">
        <v>0</v>
      </c>
      <c r="F397" s="24">
        <v>0</v>
      </c>
      <c r="G397" s="24">
        <v>0</v>
      </c>
      <c r="H397" s="24">
        <v>0</v>
      </c>
      <c r="I397" s="24">
        <v>0</v>
      </c>
      <c r="J397" s="24">
        <v>0</v>
      </c>
      <c r="K397" s="16"/>
      <c r="L397" s="92">
        <v>1</v>
      </c>
      <c r="M397" s="92">
        <v>1</v>
      </c>
      <c r="N397" s="92">
        <v>2</v>
      </c>
      <c r="O397" s="26">
        <v>0</v>
      </c>
      <c r="P397" s="26">
        <v>1</v>
      </c>
      <c r="Q397" s="92">
        <v>1</v>
      </c>
      <c r="R397" s="92">
        <v>1</v>
      </c>
      <c r="S397" s="92">
        <v>1</v>
      </c>
      <c r="T397" s="92">
        <v>1</v>
      </c>
      <c r="U397" s="16"/>
      <c r="V397" s="28">
        <f t="shared" si="208"/>
        <v>0</v>
      </c>
      <c r="W397" s="28">
        <f t="shared" si="209"/>
        <v>0</v>
      </c>
      <c r="X397" s="28">
        <f aca="true" t="shared" si="215" ref="X397:X402">V397+W397</f>
        <v>0</v>
      </c>
      <c r="Y397" s="28">
        <f t="shared" si="210"/>
        <v>0</v>
      </c>
      <c r="Z397" s="28">
        <f t="shared" si="211"/>
        <v>0</v>
      </c>
      <c r="AA397" s="28">
        <f aca="true" t="shared" si="216" ref="AA397:AA403">SUM(Y397:Z397)</f>
        <v>0</v>
      </c>
      <c r="AB397" s="83">
        <f t="shared" si="212"/>
        <v>0</v>
      </c>
      <c r="AC397" s="83">
        <f t="shared" si="213"/>
        <v>0</v>
      </c>
      <c r="AD397" s="108">
        <f t="shared" si="214"/>
        <v>0</v>
      </c>
    </row>
    <row r="398" spans="1:30" ht="15">
      <c r="A398" s="21">
        <v>2454</v>
      </c>
      <c r="B398" s="22" t="s">
        <v>132</v>
      </c>
      <c r="C398" s="56"/>
      <c r="D398" s="56"/>
      <c r="E398" s="24">
        <v>710</v>
      </c>
      <c r="F398" s="24">
        <v>710</v>
      </c>
      <c r="G398" s="24">
        <v>710</v>
      </c>
      <c r="H398" s="24">
        <v>710</v>
      </c>
      <c r="I398" s="24">
        <v>710</v>
      </c>
      <c r="J398" s="24">
        <v>710</v>
      </c>
      <c r="K398" s="16"/>
      <c r="L398" s="92">
        <v>57</v>
      </c>
      <c r="M398" s="92">
        <v>57</v>
      </c>
      <c r="N398" s="92">
        <v>114</v>
      </c>
      <c r="O398" s="26">
        <v>28</v>
      </c>
      <c r="P398" s="26">
        <v>84</v>
      </c>
      <c r="Q398" s="92">
        <v>112</v>
      </c>
      <c r="R398" s="92">
        <v>110</v>
      </c>
      <c r="S398" s="92">
        <v>108</v>
      </c>
      <c r="T398" s="92">
        <v>106</v>
      </c>
      <c r="U398" s="16"/>
      <c r="V398" s="28">
        <f t="shared" si="208"/>
        <v>0</v>
      </c>
      <c r="W398" s="28">
        <f t="shared" si="209"/>
        <v>40470</v>
      </c>
      <c r="X398" s="28">
        <f t="shared" si="215"/>
        <v>40470</v>
      </c>
      <c r="Y398" s="28">
        <f t="shared" si="210"/>
        <v>19880</v>
      </c>
      <c r="Z398" s="28">
        <f t="shared" si="211"/>
        <v>59640</v>
      </c>
      <c r="AA398" s="28">
        <f t="shared" si="216"/>
        <v>79520</v>
      </c>
      <c r="AB398" s="83">
        <f t="shared" si="212"/>
        <v>78100</v>
      </c>
      <c r="AC398" s="83">
        <f t="shared" si="213"/>
        <v>76680</v>
      </c>
      <c r="AD398" s="108">
        <f t="shared" si="214"/>
        <v>75260</v>
      </c>
    </row>
    <row r="399" spans="1:30" ht="15">
      <c r="A399" s="21">
        <v>2462</v>
      </c>
      <c r="B399" s="22" t="s">
        <v>138</v>
      </c>
      <c r="C399" s="56"/>
      <c r="D399" s="56"/>
      <c r="E399" s="24">
        <v>200</v>
      </c>
      <c r="F399" s="24">
        <v>200</v>
      </c>
      <c r="G399" s="24">
        <v>200</v>
      </c>
      <c r="H399" s="24">
        <v>200</v>
      </c>
      <c r="I399" s="24">
        <v>200</v>
      </c>
      <c r="J399" s="24">
        <v>200</v>
      </c>
      <c r="K399" s="16"/>
      <c r="L399" s="92">
        <v>191</v>
      </c>
      <c r="M399" s="92">
        <v>191</v>
      </c>
      <c r="N399" s="92">
        <v>382</v>
      </c>
      <c r="O399" s="26">
        <v>100</v>
      </c>
      <c r="P399" s="26">
        <v>301</v>
      </c>
      <c r="Q399" s="92">
        <v>401</v>
      </c>
      <c r="R399" s="92">
        <v>421</v>
      </c>
      <c r="S399" s="92">
        <v>443</v>
      </c>
      <c r="T399" s="92">
        <v>465</v>
      </c>
      <c r="U399" s="16"/>
      <c r="V399" s="28">
        <f t="shared" si="208"/>
        <v>0</v>
      </c>
      <c r="W399" s="28">
        <f t="shared" si="209"/>
        <v>38200</v>
      </c>
      <c r="X399" s="28">
        <f t="shared" si="215"/>
        <v>38200</v>
      </c>
      <c r="Y399" s="28">
        <f t="shared" si="210"/>
        <v>20000</v>
      </c>
      <c r="Z399" s="28">
        <f t="shared" si="211"/>
        <v>60200</v>
      </c>
      <c r="AA399" s="28">
        <f t="shared" si="216"/>
        <v>80200</v>
      </c>
      <c r="AB399" s="83">
        <f t="shared" si="212"/>
        <v>84200</v>
      </c>
      <c r="AC399" s="83">
        <f t="shared" si="213"/>
        <v>88600</v>
      </c>
      <c r="AD399" s="108">
        <f t="shared" si="214"/>
        <v>93000</v>
      </c>
    </row>
    <row r="400" spans="1:30" ht="15">
      <c r="A400" s="21">
        <v>2463</v>
      </c>
      <c r="B400" s="22" t="s">
        <v>139</v>
      </c>
      <c r="C400" s="56"/>
      <c r="D400" s="72"/>
      <c r="E400" s="24">
        <v>100</v>
      </c>
      <c r="F400" s="24">
        <v>100</v>
      </c>
      <c r="G400" s="24">
        <v>100</v>
      </c>
      <c r="H400" s="24">
        <v>100</v>
      </c>
      <c r="I400" s="24">
        <v>100</v>
      </c>
      <c r="J400" s="24">
        <v>100</v>
      </c>
      <c r="K400" s="16"/>
      <c r="L400" s="92">
        <v>488</v>
      </c>
      <c r="M400" s="92">
        <v>488</v>
      </c>
      <c r="N400" s="92">
        <v>976</v>
      </c>
      <c r="O400" s="26">
        <v>285</v>
      </c>
      <c r="P400" s="26">
        <v>854</v>
      </c>
      <c r="Q400" s="92">
        <v>1139</v>
      </c>
      <c r="R400" s="92">
        <v>1329</v>
      </c>
      <c r="S400" s="92">
        <v>1551</v>
      </c>
      <c r="T400" s="92">
        <v>1810</v>
      </c>
      <c r="U400" s="16"/>
      <c r="V400" s="28">
        <f t="shared" si="208"/>
        <v>0</v>
      </c>
      <c r="W400" s="28">
        <f t="shared" si="209"/>
        <v>48800</v>
      </c>
      <c r="X400" s="28">
        <f t="shared" si="215"/>
        <v>48800</v>
      </c>
      <c r="Y400" s="28">
        <f t="shared" si="210"/>
        <v>28500</v>
      </c>
      <c r="Z400" s="28">
        <f t="shared" si="211"/>
        <v>85400</v>
      </c>
      <c r="AA400" s="28">
        <f t="shared" si="216"/>
        <v>113900</v>
      </c>
      <c r="AB400" s="83">
        <f t="shared" si="212"/>
        <v>132900</v>
      </c>
      <c r="AC400" s="83">
        <f t="shared" si="213"/>
        <v>155100</v>
      </c>
      <c r="AD400" s="108">
        <f t="shared" si="214"/>
        <v>181000</v>
      </c>
    </row>
    <row r="401" spans="1:30" ht="15">
      <c r="A401" s="21">
        <v>2464</v>
      </c>
      <c r="B401" s="22" t="s">
        <v>140</v>
      </c>
      <c r="C401" s="56"/>
      <c r="D401" s="56"/>
      <c r="E401" s="24">
        <v>70</v>
      </c>
      <c r="F401" s="24">
        <v>70</v>
      </c>
      <c r="G401" s="24">
        <v>70</v>
      </c>
      <c r="H401" s="24">
        <v>70</v>
      </c>
      <c r="I401" s="24">
        <v>70</v>
      </c>
      <c r="J401" s="24">
        <v>70</v>
      </c>
      <c r="K401" s="16"/>
      <c r="L401" s="92">
        <v>959</v>
      </c>
      <c r="M401" s="92">
        <v>959</v>
      </c>
      <c r="N401" s="92">
        <v>1918</v>
      </c>
      <c r="O401" s="26">
        <v>410</v>
      </c>
      <c r="P401" s="26">
        <v>1232</v>
      </c>
      <c r="Q401" s="92">
        <v>1642</v>
      </c>
      <c r="R401" s="92">
        <v>1006</v>
      </c>
      <c r="S401" s="92">
        <v>862</v>
      </c>
      <c r="T401" s="92">
        <v>738</v>
      </c>
      <c r="U401" s="16"/>
      <c r="V401" s="28">
        <f t="shared" si="208"/>
        <v>0</v>
      </c>
      <c r="W401" s="28">
        <f t="shared" si="209"/>
        <v>67130</v>
      </c>
      <c r="X401" s="28">
        <f t="shared" si="215"/>
        <v>67130</v>
      </c>
      <c r="Y401" s="28">
        <f t="shared" si="210"/>
        <v>28700</v>
      </c>
      <c r="Z401" s="28">
        <f t="shared" si="211"/>
        <v>86240</v>
      </c>
      <c r="AA401" s="28">
        <f t="shared" si="216"/>
        <v>114940</v>
      </c>
      <c r="AB401" s="83">
        <f t="shared" si="212"/>
        <v>70420</v>
      </c>
      <c r="AC401" s="83">
        <f t="shared" si="213"/>
        <v>60340</v>
      </c>
      <c r="AD401" s="108">
        <f t="shared" si="214"/>
        <v>51660</v>
      </c>
    </row>
    <row r="402" spans="1:30" ht="15">
      <c r="A402" s="29">
        <v>2802</v>
      </c>
      <c r="B402" s="22" t="s">
        <v>141</v>
      </c>
      <c r="C402" s="56"/>
      <c r="D402" s="56"/>
      <c r="E402" s="24">
        <v>450</v>
      </c>
      <c r="F402" s="24">
        <v>450</v>
      </c>
      <c r="G402" s="24">
        <v>450</v>
      </c>
      <c r="H402" s="24">
        <v>450</v>
      </c>
      <c r="I402" s="24">
        <v>450</v>
      </c>
      <c r="J402" s="24">
        <v>450</v>
      </c>
      <c r="K402" s="16"/>
      <c r="L402" s="92">
        <v>15</v>
      </c>
      <c r="M402" s="92">
        <v>15</v>
      </c>
      <c r="N402" s="92">
        <v>30</v>
      </c>
      <c r="O402" s="26">
        <v>8</v>
      </c>
      <c r="P402" s="26">
        <v>22</v>
      </c>
      <c r="Q402" s="92">
        <v>30</v>
      </c>
      <c r="R402" s="92">
        <v>30</v>
      </c>
      <c r="S402" s="92">
        <v>30</v>
      </c>
      <c r="T402" s="92">
        <v>31</v>
      </c>
      <c r="U402" s="16"/>
      <c r="V402" s="28">
        <f t="shared" si="208"/>
        <v>0</v>
      </c>
      <c r="W402" s="28">
        <f t="shared" si="209"/>
        <v>6750</v>
      </c>
      <c r="X402" s="28">
        <f t="shared" si="215"/>
        <v>6750</v>
      </c>
      <c r="Y402" s="28">
        <f t="shared" si="210"/>
        <v>3600</v>
      </c>
      <c r="Z402" s="28">
        <f t="shared" si="211"/>
        <v>9900</v>
      </c>
      <c r="AA402" s="28">
        <f t="shared" si="216"/>
        <v>13500</v>
      </c>
      <c r="AB402" s="83">
        <f t="shared" si="212"/>
        <v>13500</v>
      </c>
      <c r="AC402" s="83">
        <f t="shared" si="213"/>
        <v>13500</v>
      </c>
      <c r="AD402" s="108">
        <f t="shared" si="214"/>
        <v>13950</v>
      </c>
    </row>
    <row r="403" spans="1:30" ht="15">
      <c r="A403" s="21">
        <v>2806</v>
      </c>
      <c r="B403" s="22" t="s">
        <v>144</v>
      </c>
      <c r="C403" s="56"/>
      <c r="D403" s="56"/>
      <c r="E403" s="24">
        <v>90</v>
      </c>
      <c r="F403" s="24">
        <v>90</v>
      </c>
      <c r="G403" s="24">
        <v>90</v>
      </c>
      <c r="H403" s="24">
        <v>90</v>
      </c>
      <c r="I403" s="24">
        <v>90</v>
      </c>
      <c r="J403" s="24">
        <v>90</v>
      </c>
      <c r="K403" s="16"/>
      <c r="L403" s="92">
        <v>7484</v>
      </c>
      <c r="M403" s="92">
        <v>7484</v>
      </c>
      <c r="N403" s="92">
        <v>14968</v>
      </c>
      <c r="O403" s="26">
        <v>3885</v>
      </c>
      <c r="P403" s="26">
        <v>11654</v>
      </c>
      <c r="Q403" s="92">
        <v>15539</v>
      </c>
      <c r="R403" s="92">
        <v>16131</v>
      </c>
      <c r="S403" s="92">
        <v>16745</v>
      </c>
      <c r="T403" s="92">
        <v>17383</v>
      </c>
      <c r="U403" s="16"/>
      <c r="V403" s="28">
        <f t="shared" si="208"/>
        <v>0</v>
      </c>
      <c r="W403" s="28">
        <f t="shared" si="209"/>
        <v>673560</v>
      </c>
      <c r="X403" s="28">
        <f aca="true" t="shared" si="217" ref="X403:X412">V403+W403</f>
        <v>673560</v>
      </c>
      <c r="Y403" s="28">
        <f t="shared" si="210"/>
        <v>349650</v>
      </c>
      <c r="Z403" s="28">
        <f t="shared" si="211"/>
        <v>1048860</v>
      </c>
      <c r="AA403" s="28">
        <f t="shared" si="216"/>
        <v>1398510</v>
      </c>
      <c r="AB403" s="83">
        <f t="shared" si="212"/>
        <v>1451790</v>
      </c>
      <c r="AC403" s="83">
        <f t="shared" si="213"/>
        <v>1507050</v>
      </c>
      <c r="AD403" s="108">
        <f t="shared" si="214"/>
        <v>1564470</v>
      </c>
    </row>
    <row r="404" spans="1:30" ht="15">
      <c r="A404" s="29">
        <v>2812</v>
      </c>
      <c r="B404" s="22" t="s">
        <v>147</v>
      </c>
      <c r="C404" s="56"/>
      <c r="D404" s="56"/>
      <c r="E404" s="24">
        <v>7500</v>
      </c>
      <c r="F404" s="24">
        <v>7500</v>
      </c>
      <c r="G404" s="24">
        <v>7500</v>
      </c>
      <c r="H404" s="24">
        <v>7500</v>
      </c>
      <c r="I404" s="24">
        <v>7500</v>
      </c>
      <c r="J404" s="24">
        <v>7500</v>
      </c>
      <c r="K404" s="16"/>
      <c r="L404" s="92">
        <v>53</v>
      </c>
      <c r="M404" s="92">
        <v>54</v>
      </c>
      <c r="N404" s="92">
        <v>107</v>
      </c>
      <c r="O404" s="26">
        <v>27</v>
      </c>
      <c r="P404" s="26">
        <v>80</v>
      </c>
      <c r="Q404" s="92">
        <v>107</v>
      </c>
      <c r="R404" s="92">
        <v>107</v>
      </c>
      <c r="S404" s="92">
        <v>107</v>
      </c>
      <c r="T404" s="92">
        <v>107</v>
      </c>
      <c r="U404" s="16"/>
      <c r="V404" s="28">
        <f t="shared" si="208"/>
        <v>0</v>
      </c>
      <c r="W404" s="28">
        <f t="shared" si="209"/>
        <v>405000</v>
      </c>
      <c r="X404" s="28">
        <f t="shared" si="217"/>
        <v>405000</v>
      </c>
      <c r="Y404" s="28">
        <f t="shared" si="210"/>
        <v>202500</v>
      </c>
      <c r="Z404" s="28">
        <f t="shared" si="211"/>
        <v>600000</v>
      </c>
      <c r="AA404" s="28">
        <f aca="true" t="shared" si="218" ref="AA404:AA412">SUM(Y404:Z404)</f>
        <v>802500</v>
      </c>
      <c r="AB404" s="83">
        <f t="shared" si="212"/>
        <v>802500</v>
      </c>
      <c r="AC404" s="83">
        <f t="shared" si="213"/>
        <v>802500</v>
      </c>
      <c r="AD404" s="108">
        <f t="shared" si="214"/>
        <v>802500</v>
      </c>
    </row>
    <row r="405" spans="1:30" ht="15">
      <c r="A405" s="29" t="s">
        <v>210</v>
      </c>
      <c r="B405" s="64" t="s">
        <v>152</v>
      </c>
      <c r="C405" s="56"/>
      <c r="D405" s="56"/>
      <c r="E405" s="65">
        <v>970</v>
      </c>
      <c r="F405" s="65">
        <v>970</v>
      </c>
      <c r="G405" s="65">
        <v>970</v>
      </c>
      <c r="H405" s="65">
        <v>970</v>
      </c>
      <c r="I405" s="65">
        <v>970</v>
      </c>
      <c r="J405" s="65">
        <v>970</v>
      </c>
      <c r="K405" s="16"/>
      <c r="L405" s="92">
        <v>55</v>
      </c>
      <c r="M405" s="92">
        <v>55</v>
      </c>
      <c r="N405" s="92">
        <v>110</v>
      </c>
      <c r="O405" s="26">
        <v>28</v>
      </c>
      <c r="P405" s="26">
        <v>83</v>
      </c>
      <c r="Q405" s="92">
        <v>111</v>
      </c>
      <c r="R405" s="92">
        <v>111</v>
      </c>
      <c r="S405" s="92">
        <v>111</v>
      </c>
      <c r="T405" s="92">
        <v>111</v>
      </c>
      <c r="U405" s="16"/>
      <c r="V405" s="28">
        <f aca="true" t="shared" si="219" ref="V405:W411">L405*D405</f>
        <v>0</v>
      </c>
      <c r="W405" s="28">
        <f t="shared" si="219"/>
        <v>53350</v>
      </c>
      <c r="X405" s="28">
        <f t="shared" si="217"/>
        <v>53350</v>
      </c>
      <c r="Y405" s="28">
        <f aca="true" t="shared" si="220" ref="Y405:Z407">F405*O405</f>
        <v>27160</v>
      </c>
      <c r="Z405" s="28">
        <f t="shared" si="220"/>
        <v>80510</v>
      </c>
      <c r="AA405" s="28">
        <f t="shared" si="218"/>
        <v>107670</v>
      </c>
      <c r="AB405" s="83">
        <f aca="true" t="shared" si="221" ref="AB405:AD411">H405*R405</f>
        <v>107670</v>
      </c>
      <c r="AC405" s="83">
        <f t="shared" si="221"/>
        <v>107670</v>
      </c>
      <c r="AD405" s="108">
        <f t="shared" si="221"/>
        <v>107670</v>
      </c>
    </row>
    <row r="406" spans="1:30" ht="15">
      <c r="A406" s="96" t="s">
        <v>210</v>
      </c>
      <c r="B406" s="97" t="s">
        <v>211</v>
      </c>
      <c r="C406" s="56"/>
      <c r="D406" s="56"/>
      <c r="E406" s="65">
        <v>1800</v>
      </c>
      <c r="F406" s="65">
        <v>1800</v>
      </c>
      <c r="G406" s="65">
        <v>1800</v>
      </c>
      <c r="H406" s="65">
        <v>1800</v>
      </c>
      <c r="I406" s="65">
        <v>1800</v>
      </c>
      <c r="J406" s="65">
        <v>1800</v>
      </c>
      <c r="K406" s="16"/>
      <c r="L406" s="92">
        <v>6</v>
      </c>
      <c r="M406" s="92">
        <v>6</v>
      </c>
      <c r="N406" s="92">
        <v>12</v>
      </c>
      <c r="O406" s="26">
        <v>3</v>
      </c>
      <c r="P406" s="26">
        <v>9</v>
      </c>
      <c r="Q406" s="92">
        <v>12</v>
      </c>
      <c r="R406" s="92">
        <v>12</v>
      </c>
      <c r="S406" s="92">
        <v>12</v>
      </c>
      <c r="T406" s="92">
        <v>12</v>
      </c>
      <c r="U406" s="16"/>
      <c r="V406" s="28">
        <f t="shared" si="219"/>
        <v>0</v>
      </c>
      <c r="W406" s="28">
        <f t="shared" si="219"/>
        <v>10800</v>
      </c>
      <c r="X406" s="28">
        <f t="shared" si="217"/>
        <v>10800</v>
      </c>
      <c r="Y406" s="28">
        <f t="shared" si="220"/>
        <v>5400</v>
      </c>
      <c r="Z406" s="28">
        <f t="shared" si="220"/>
        <v>16200</v>
      </c>
      <c r="AA406" s="28">
        <f t="shared" si="218"/>
        <v>21600</v>
      </c>
      <c r="AB406" s="83">
        <f t="shared" si="221"/>
        <v>21600</v>
      </c>
      <c r="AC406" s="83">
        <f t="shared" si="221"/>
        <v>21600</v>
      </c>
      <c r="AD406" s="108">
        <f t="shared" si="221"/>
        <v>21600</v>
      </c>
    </row>
    <row r="407" spans="1:30" ht="15">
      <c r="A407" s="96" t="s">
        <v>210</v>
      </c>
      <c r="B407" s="97" t="s">
        <v>265</v>
      </c>
      <c r="C407" s="98"/>
      <c r="D407" s="99"/>
      <c r="E407" s="165">
        <f aca="true" t="shared" si="222" ref="E407:J407">-(E404-E406)</f>
        <v>-5700</v>
      </c>
      <c r="F407" s="165">
        <f t="shared" si="222"/>
        <v>-5700</v>
      </c>
      <c r="G407" s="165">
        <f t="shared" si="222"/>
        <v>-5700</v>
      </c>
      <c r="H407" s="165">
        <f t="shared" si="222"/>
        <v>-5700</v>
      </c>
      <c r="I407" s="165">
        <f t="shared" si="222"/>
        <v>-5700</v>
      </c>
      <c r="J407" s="165">
        <f t="shared" si="222"/>
        <v>-5700</v>
      </c>
      <c r="K407" s="16"/>
      <c r="L407" s="92">
        <f>L406</f>
        <v>6</v>
      </c>
      <c r="M407" s="92">
        <f>M406</f>
        <v>6</v>
      </c>
      <c r="N407" s="92">
        <f>N406</f>
        <v>12</v>
      </c>
      <c r="O407" s="26">
        <v>3</v>
      </c>
      <c r="P407" s="26">
        <v>9</v>
      </c>
      <c r="Q407" s="92">
        <v>12</v>
      </c>
      <c r="R407" s="92">
        <f>R406</f>
        <v>12</v>
      </c>
      <c r="S407" s="92">
        <f>S406</f>
        <v>12</v>
      </c>
      <c r="T407" s="92">
        <f>T406</f>
        <v>12</v>
      </c>
      <c r="U407" s="16"/>
      <c r="V407" s="101">
        <f t="shared" si="219"/>
        <v>0</v>
      </c>
      <c r="W407" s="101">
        <f t="shared" si="219"/>
        <v>-34200</v>
      </c>
      <c r="X407" s="101">
        <f t="shared" si="217"/>
        <v>-34200</v>
      </c>
      <c r="Y407" s="28">
        <f t="shared" si="220"/>
        <v>-17100</v>
      </c>
      <c r="Z407" s="28">
        <f t="shared" si="220"/>
        <v>-51300</v>
      </c>
      <c r="AA407" s="28">
        <f t="shared" si="218"/>
        <v>-68400</v>
      </c>
      <c r="AB407" s="83">
        <f t="shared" si="221"/>
        <v>-68400</v>
      </c>
      <c r="AC407" s="83">
        <f t="shared" si="221"/>
        <v>-68400</v>
      </c>
      <c r="AD407" s="108">
        <f t="shared" si="221"/>
        <v>-68400</v>
      </c>
    </row>
    <row r="408" spans="1:30" ht="15">
      <c r="A408" s="29" t="s">
        <v>210</v>
      </c>
      <c r="B408" s="64" t="s">
        <v>153</v>
      </c>
      <c r="C408" s="56"/>
      <c r="D408" s="56"/>
      <c r="E408" s="65">
        <v>2200</v>
      </c>
      <c r="F408" s="65">
        <v>2200</v>
      </c>
      <c r="G408" s="65">
        <v>2200</v>
      </c>
      <c r="H408" s="65">
        <v>2200</v>
      </c>
      <c r="I408" s="65">
        <v>2200</v>
      </c>
      <c r="J408" s="65">
        <v>2200</v>
      </c>
      <c r="K408" s="16"/>
      <c r="L408" s="92">
        <v>100</v>
      </c>
      <c r="M408" s="92">
        <v>100</v>
      </c>
      <c r="N408" s="92">
        <v>200</v>
      </c>
      <c r="O408" s="26">
        <v>50</v>
      </c>
      <c r="P408" s="26">
        <v>150</v>
      </c>
      <c r="Q408" s="92">
        <v>200</v>
      </c>
      <c r="R408" s="92">
        <v>200</v>
      </c>
      <c r="S408" s="92">
        <v>200</v>
      </c>
      <c r="T408" s="92">
        <v>200</v>
      </c>
      <c r="U408" s="16"/>
      <c r="V408" s="28">
        <f t="shared" si="219"/>
        <v>0</v>
      </c>
      <c r="W408" s="28">
        <f t="shared" si="219"/>
        <v>220000</v>
      </c>
      <c r="X408" s="28">
        <f t="shared" si="217"/>
        <v>220000</v>
      </c>
      <c r="Y408" s="28">
        <f aca="true" t="shared" si="223" ref="Y408:Z411">F408*O408</f>
        <v>110000</v>
      </c>
      <c r="Z408" s="28">
        <f t="shared" si="223"/>
        <v>330000</v>
      </c>
      <c r="AA408" s="28">
        <f t="shared" si="218"/>
        <v>440000</v>
      </c>
      <c r="AB408" s="83">
        <f t="shared" si="221"/>
        <v>440000</v>
      </c>
      <c r="AC408" s="83">
        <f t="shared" si="221"/>
        <v>440000</v>
      </c>
      <c r="AD408" s="108">
        <f t="shared" si="221"/>
        <v>440000</v>
      </c>
    </row>
    <row r="409" spans="1:30" ht="15">
      <c r="A409" s="29" t="s">
        <v>210</v>
      </c>
      <c r="B409" s="64" t="s">
        <v>154</v>
      </c>
      <c r="C409" s="56"/>
      <c r="D409" s="56"/>
      <c r="E409" s="65">
        <v>6800</v>
      </c>
      <c r="F409" s="65">
        <v>6800</v>
      </c>
      <c r="G409" s="65">
        <v>6800</v>
      </c>
      <c r="H409" s="65">
        <v>6800</v>
      </c>
      <c r="I409" s="65">
        <v>6800</v>
      </c>
      <c r="J409" s="65">
        <v>6800</v>
      </c>
      <c r="K409" s="16"/>
      <c r="L409" s="92">
        <v>34</v>
      </c>
      <c r="M409" s="92">
        <v>35</v>
      </c>
      <c r="N409" s="92">
        <v>69</v>
      </c>
      <c r="O409" s="26">
        <v>17</v>
      </c>
      <c r="P409" s="26">
        <v>52</v>
      </c>
      <c r="Q409" s="92">
        <v>69</v>
      </c>
      <c r="R409" s="92">
        <v>69</v>
      </c>
      <c r="S409" s="92">
        <v>69</v>
      </c>
      <c r="T409" s="92">
        <v>69</v>
      </c>
      <c r="U409" s="16"/>
      <c r="V409" s="28">
        <f t="shared" si="219"/>
        <v>0</v>
      </c>
      <c r="W409" s="28">
        <f t="shared" si="219"/>
        <v>238000</v>
      </c>
      <c r="X409" s="28">
        <f t="shared" si="217"/>
        <v>238000</v>
      </c>
      <c r="Y409" s="28">
        <f t="shared" si="223"/>
        <v>115600</v>
      </c>
      <c r="Z409" s="28">
        <f t="shared" si="223"/>
        <v>353600</v>
      </c>
      <c r="AA409" s="28">
        <f t="shared" si="218"/>
        <v>469200</v>
      </c>
      <c r="AB409" s="83">
        <f t="shared" si="221"/>
        <v>469200</v>
      </c>
      <c r="AC409" s="83">
        <f t="shared" si="221"/>
        <v>469200</v>
      </c>
      <c r="AD409" s="108">
        <f t="shared" si="221"/>
        <v>469200</v>
      </c>
    </row>
    <row r="410" spans="1:30" ht="15">
      <c r="A410" s="29" t="s">
        <v>210</v>
      </c>
      <c r="B410" s="78" t="s">
        <v>220</v>
      </c>
      <c r="C410" s="56"/>
      <c r="D410" s="56"/>
      <c r="E410" s="65">
        <v>90</v>
      </c>
      <c r="F410" s="65">
        <v>90</v>
      </c>
      <c r="G410" s="65">
        <v>90</v>
      </c>
      <c r="H410" s="65">
        <v>90</v>
      </c>
      <c r="I410" s="65">
        <v>90</v>
      </c>
      <c r="J410" s="65">
        <v>90</v>
      </c>
      <c r="K410" s="16"/>
      <c r="L410" s="92">
        <v>1</v>
      </c>
      <c r="M410" s="92">
        <v>2</v>
      </c>
      <c r="N410" s="92">
        <v>3</v>
      </c>
      <c r="O410" s="26">
        <v>1</v>
      </c>
      <c r="P410" s="26">
        <v>2</v>
      </c>
      <c r="Q410" s="92">
        <v>3</v>
      </c>
      <c r="R410" s="92">
        <v>3</v>
      </c>
      <c r="S410" s="92">
        <v>3</v>
      </c>
      <c r="T410" s="92">
        <v>3</v>
      </c>
      <c r="U410" s="16"/>
      <c r="V410" s="28">
        <f t="shared" si="219"/>
        <v>0</v>
      </c>
      <c r="W410" s="28">
        <f t="shared" si="219"/>
        <v>180</v>
      </c>
      <c r="X410" s="28">
        <f t="shared" si="217"/>
        <v>180</v>
      </c>
      <c r="Y410" s="28">
        <f t="shared" si="223"/>
        <v>90</v>
      </c>
      <c r="Z410" s="28">
        <f t="shared" si="223"/>
        <v>180</v>
      </c>
      <c r="AA410" s="28">
        <f t="shared" si="218"/>
        <v>270</v>
      </c>
      <c r="AB410" s="83">
        <f t="shared" si="221"/>
        <v>270</v>
      </c>
      <c r="AC410" s="83">
        <f t="shared" si="221"/>
        <v>270</v>
      </c>
      <c r="AD410" s="108">
        <f t="shared" si="221"/>
        <v>270</v>
      </c>
    </row>
    <row r="411" spans="1:30" ht="15">
      <c r="A411" s="29" t="s">
        <v>210</v>
      </c>
      <c r="B411" s="78" t="s">
        <v>219</v>
      </c>
      <c r="C411" s="56"/>
      <c r="D411" s="56"/>
      <c r="E411" s="65">
        <v>140</v>
      </c>
      <c r="F411" s="65">
        <v>140</v>
      </c>
      <c r="G411" s="65">
        <v>140</v>
      </c>
      <c r="H411" s="65">
        <v>140</v>
      </c>
      <c r="I411" s="65">
        <v>140</v>
      </c>
      <c r="J411" s="65">
        <v>140</v>
      </c>
      <c r="K411" s="16"/>
      <c r="L411" s="92">
        <v>0</v>
      </c>
      <c r="M411" s="92">
        <v>0</v>
      </c>
      <c r="N411" s="92">
        <v>0</v>
      </c>
      <c r="O411" s="26">
        <v>0</v>
      </c>
      <c r="P411" s="26">
        <v>0</v>
      </c>
      <c r="Q411" s="92">
        <v>0</v>
      </c>
      <c r="R411" s="92">
        <v>0</v>
      </c>
      <c r="S411" s="92">
        <v>0</v>
      </c>
      <c r="T411" s="92">
        <v>0</v>
      </c>
      <c r="U411" s="16"/>
      <c r="V411" s="28">
        <f t="shared" si="219"/>
        <v>0</v>
      </c>
      <c r="W411" s="28">
        <f t="shared" si="219"/>
        <v>0</v>
      </c>
      <c r="X411" s="28">
        <f t="shared" si="217"/>
        <v>0</v>
      </c>
      <c r="Y411" s="28">
        <f t="shared" si="223"/>
        <v>0</v>
      </c>
      <c r="Z411" s="28">
        <f t="shared" si="223"/>
        <v>0</v>
      </c>
      <c r="AA411" s="28">
        <f t="shared" si="218"/>
        <v>0</v>
      </c>
      <c r="AB411" s="83">
        <f t="shared" si="221"/>
        <v>0</v>
      </c>
      <c r="AC411" s="83">
        <f t="shared" si="221"/>
        <v>0</v>
      </c>
      <c r="AD411" s="108">
        <f t="shared" si="221"/>
        <v>0</v>
      </c>
    </row>
    <row r="412" spans="1:30" ht="15">
      <c r="A412" s="29">
        <v>2813</v>
      </c>
      <c r="B412" s="22" t="s">
        <v>148</v>
      </c>
      <c r="C412" s="56"/>
      <c r="D412" s="56"/>
      <c r="E412" s="24"/>
      <c r="F412" s="24"/>
      <c r="G412" s="24"/>
      <c r="H412" s="24"/>
      <c r="I412" s="24"/>
      <c r="J412" s="24"/>
      <c r="K412" s="16"/>
      <c r="L412" s="92">
        <v>0</v>
      </c>
      <c r="M412" s="92">
        <v>0</v>
      </c>
      <c r="N412" s="92">
        <v>0</v>
      </c>
      <c r="O412" s="26">
        <v>0</v>
      </c>
      <c r="P412" s="26">
        <v>0</v>
      </c>
      <c r="Q412" s="92">
        <v>0</v>
      </c>
      <c r="R412" s="92">
        <v>0</v>
      </c>
      <c r="S412" s="92">
        <v>0</v>
      </c>
      <c r="T412" s="92">
        <v>0</v>
      </c>
      <c r="U412" s="16"/>
      <c r="V412" s="28">
        <f t="shared" si="208"/>
        <v>0</v>
      </c>
      <c r="W412" s="28">
        <f t="shared" si="209"/>
        <v>0</v>
      </c>
      <c r="X412" s="28">
        <f t="shared" si="217"/>
        <v>0</v>
      </c>
      <c r="Y412" s="28">
        <f t="shared" si="210"/>
        <v>0</v>
      </c>
      <c r="Z412" s="28">
        <f t="shared" si="211"/>
        <v>0</v>
      </c>
      <c r="AA412" s="28">
        <f t="shared" si="218"/>
        <v>0</v>
      </c>
      <c r="AB412" s="83">
        <f t="shared" si="212"/>
        <v>0</v>
      </c>
      <c r="AC412" s="83">
        <f t="shared" si="213"/>
        <v>0</v>
      </c>
      <c r="AD412" s="108">
        <f t="shared" si="214"/>
        <v>0</v>
      </c>
    </row>
    <row r="413" spans="1:30" ht="15">
      <c r="A413" s="34" t="s">
        <v>155</v>
      </c>
      <c r="B413" s="35"/>
      <c r="C413" s="56"/>
      <c r="D413" s="56"/>
      <c r="E413" s="61"/>
      <c r="F413" s="61"/>
      <c r="G413" s="61"/>
      <c r="H413" s="61"/>
      <c r="I413" s="61"/>
      <c r="J413" s="61"/>
      <c r="K413" s="16"/>
      <c r="L413" s="92"/>
      <c r="M413" s="92"/>
      <c r="N413" s="92"/>
      <c r="O413" s="26"/>
      <c r="P413" s="26"/>
      <c r="Q413" s="92"/>
      <c r="R413" s="92"/>
      <c r="S413" s="92"/>
      <c r="T413" s="92"/>
      <c r="U413" s="16"/>
      <c r="V413" s="57">
        <f aca="true" t="shared" si="224" ref="V413:AD413">SUM(V396:V412)</f>
        <v>0</v>
      </c>
      <c r="W413" s="57">
        <f t="shared" si="224"/>
        <v>1777140</v>
      </c>
      <c r="X413" s="57">
        <f t="shared" si="224"/>
        <v>1777140</v>
      </c>
      <c r="Y413" s="57">
        <f t="shared" si="224"/>
        <v>898320</v>
      </c>
      <c r="Z413" s="57">
        <f t="shared" si="224"/>
        <v>2692380</v>
      </c>
      <c r="AA413" s="57">
        <f t="shared" si="224"/>
        <v>3590700</v>
      </c>
      <c r="AB413" s="57">
        <f t="shared" si="224"/>
        <v>3620270</v>
      </c>
      <c r="AC413" s="57">
        <f t="shared" si="224"/>
        <v>3689860</v>
      </c>
      <c r="AD413" s="108">
        <f t="shared" si="224"/>
        <v>3767160</v>
      </c>
    </row>
    <row r="414" spans="1:30" ht="15">
      <c r="A414" s="45"/>
      <c r="B414" s="35"/>
      <c r="C414" s="56"/>
      <c r="D414" s="56"/>
      <c r="E414" s="61"/>
      <c r="F414" s="61"/>
      <c r="G414" s="61"/>
      <c r="H414" s="61"/>
      <c r="I414" s="61"/>
      <c r="J414" s="61"/>
      <c r="K414" s="16"/>
      <c r="L414" s="25"/>
      <c r="M414" s="25"/>
      <c r="N414" s="25"/>
      <c r="O414" s="26"/>
      <c r="P414" s="26"/>
      <c r="Q414" s="25"/>
      <c r="R414" s="25"/>
      <c r="S414" s="25"/>
      <c r="T414" s="25"/>
      <c r="U414" s="16"/>
      <c r="V414" s="28"/>
      <c r="W414" s="28"/>
      <c r="X414" s="28"/>
      <c r="Y414" s="28"/>
      <c r="Z414" s="28"/>
      <c r="AA414" s="28"/>
      <c r="AB414" s="83"/>
      <c r="AC414" s="28"/>
      <c r="AD414" s="108"/>
    </row>
    <row r="415" spans="1:30" ht="15">
      <c r="A415" s="34" t="s">
        <v>156</v>
      </c>
      <c r="B415" s="35"/>
      <c r="C415" s="56"/>
      <c r="D415" s="56"/>
      <c r="E415" s="61"/>
      <c r="F415" s="61"/>
      <c r="G415" s="61"/>
      <c r="H415" s="61"/>
      <c r="I415" s="61"/>
      <c r="J415" s="61"/>
      <c r="K415" s="16"/>
      <c r="L415" s="92"/>
      <c r="M415" s="92"/>
      <c r="N415" s="92"/>
      <c r="O415" s="26"/>
      <c r="P415" s="26"/>
      <c r="Q415" s="92"/>
      <c r="R415" s="92"/>
      <c r="S415" s="92"/>
      <c r="T415" s="92"/>
      <c r="U415" s="16"/>
      <c r="V415" s="28"/>
      <c r="W415" s="28"/>
      <c r="X415" s="28"/>
      <c r="Y415" s="28"/>
      <c r="Z415" s="28"/>
      <c r="AA415" s="28"/>
      <c r="AB415" s="83"/>
      <c r="AC415" s="28"/>
      <c r="AD415" s="108"/>
    </row>
    <row r="416" spans="1:30" ht="15">
      <c r="A416" s="21">
        <v>3053</v>
      </c>
      <c r="B416" s="22" t="s">
        <v>130</v>
      </c>
      <c r="C416" s="56"/>
      <c r="D416" s="56"/>
      <c r="E416" s="24">
        <v>35</v>
      </c>
      <c r="F416" s="24">
        <v>35</v>
      </c>
      <c r="G416" s="24">
        <v>35</v>
      </c>
      <c r="H416" s="24">
        <v>35</v>
      </c>
      <c r="I416" s="24">
        <v>35</v>
      </c>
      <c r="J416" s="24">
        <v>35</v>
      </c>
      <c r="K416" s="16"/>
      <c r="L416" s="92"/>
      <c r="M416" s="92">
        <v>116</v>
      </c>
      <c r="N416" s="92">
        <v>116</v>
      </c>
      <c r="O416" s="26">
        <v>28</v>
      </c>
      <c r="P416" s="26">
        <v>83</v>
      </c>
      <c r="Q416" s="92">
        <v>111</v>
      </c>
      <c r="R416" s="92">
        <v>106</v>
      </c>
      <c r="S416" s="92">
        <v>101</v>
      </c>
      <c r="T416" s="92">
        <v>96</v>
      </c>
      <c r="U416" s="16"/>
      <c r="V416" s="28">
        <f aca="true" t="shared" si="225" ref="V416:V432">L416*D416</f>
        <v>0</v>
      </c>
      <c r="W416" s="28">
        <f aca="true" t="shared" si="226" ref="W416:W432">M416*E416</f>
        <v>4060</v>
      </c>
      <c r="X416" s="28">
        <f aca="true" t="shared" si="227" ref="X416:X421">V416+W416</f>
        <v>4060</v>
      </c>
      <c r="Y416" s="28">
        <f aca="true" t="shared" si="228" ref="Y416:Y432">F416*O416</f>
        <v>980</v>
      </c>
      <c r="Z416" s="28">
        <f aca="true" t="shared" si="229" ref="Z416:Z432">G416*P416</f>
        <v>2905</v>
      </c>
      <c r="AA416" s="28">
        <f aca="true" t="shared" si="230" ref="AA416:AA422">SUM(Y416:Z416)</f>
        <v>3885</v>
      </c>
      <c r="AB416" s="83">
        <f aca="true" t="shared" si="231" ref="AB416:AB432">H416*R416</f>
        <v>3710</v>
      </c>
      <c r="AC416" s="83">
        <f aca="true" t="shared" si="232" ref="AC416:AC432">I416*S416</f>
        <v>3535</v>
      </c>
      <c r="AD416" s="108">
        <f aca="true" t="shared" si="233" ref="AD416:AD432">J416*T416</f>
        <v>3360</v>
      </c>
    </row>
    <row r="417" spans="1:30" ht="15">
      <c r="A417" s="21">
        <v>3451</v>
      </c>
      <c r="B417" s="22" t="s">
        <v>131</v>
      </c>
      <c r="C417" s="56"/>
      <c r="D417" s="56"/>
      <c r="E417" s="24">
        <v>0</v>
      </c>
      <c r="F417" s="24">
        <v>0</v>
      </c>
      <c r="G417" s="24">
        <v>0</v>
      </c>
      <c r="H417" s="24">
        <v>0</v>
      </c>
      <c r="I417" s="24">
        <v>0</v>
      </c>
      <c r="J417" s="24">
        <v>0</v>
      </c>
      <c r="K417" s="16"/>
      <c r="L417" s="92"/>
      <c r="M417" s="92">
        <v>1</v>
      </c>
      <c r="N417" s="92">
        <v>1</v>
      </c>
      <c r="O417" s="26">
        <v>0</v>
      </c>
      <c r="P417" s="26">
        <v>1</v>
      </c>
      <c r="Q417" s="92">
        <v>1</v>
      </c>
      <c r="R417" s="92">
        <v>1</v>
      </c>
      <c r="S417" s="92">
        <v>1</v>
      </c>
      <c r="T417" s="92">
        <v>1</v>
      </c>
      <c r="U417" s="16"/>
      <c r="V417" s="28">
        <f t="shared" si="225"/>
        <v>0</v>
      </c>
      <c r="W417" s="28">
        <f t="shared" si="226"/>
        <v>0</v>
      </c>
      <c r="X417" s="28">
        <f t="shared" si="227"/>
        <v>0</v>
      </c>
      <c r="Y417" s="28">
        <f t="shared" si="228"/>
        <v>0</v>
      </c>
      <c r="Z417" s="28">
        <f t="shared" si="229"/>
        <v>0</v>
      </c>
      <c r="AA417" s="28">
        <f t="shared" si="230"/>
        <v>0</v>
      </c>
      <c r="AB417" s="83">
        <f t="shared" si="231"/>
        <v>0</v>
      </c>
      <c r="AC417" s="83">
        <f t="shared" si="232"/>
        <v>0</v>
      </c>
      <c r="AD417" s="108">
        <f t="shared" si="233"/>
        <v>0</v>
      </c>
    </row>
    <row r="418" spans="1:30" ht="15">
      <c r="A418" s="21">
        <v>3454</v>
      </c>
      <c r="B418" s="22" t="s">
        <v>132</v>
      </c>
      <c r="C418" s="56"/>
      <c r="D418" s="56"/>
      <c r="E418" s="24">
        <v>355</v>
      </c>
      <c r="F418" s="24">
        <v>355</v>
      </c>
      <c r="G418" s="24">
        <v>355</v>
      </c>
      <c r="H418" s="24">
        <v>355</v>
      </c>
      <c r="I418" s="24">
        <v>355</v>
      </c>
      <c r="J418" s="24">
        <v>355</v>
      </c>
      <c r="K418" s="16"/>
      <c r="L418" s="92"/>
      <c r="M418" s="92">
        <v>51</v>
      </c>
      <c r="N418" s="92">
        <v>51</v>
      </c>
      <c r="O418" s="26">
        <v>12</v>
      </c>
      <c r="P418" s="26">
        <v>38</v>
      </c>
      <c r="Q418" s="92">
        <v>50</v>
      </c>
      <c r="R418" s="92">
        <v>49</v>
      </c>
      <c r="S418" s="92">
        <v>48</v>
      </c>
      <c r="T418" s="92">
        <v>48</v>
      </c>
      <c r="U418" s="16"/>
      <c r="V418" s="28">
        <f t="shared" si="225"/>
        <v>0</v>
      </c>
      <c r="W418" s="28">
        <f t="shared" si="226"/>
        <v>18105</v>
      </c>
      <c r="X418" s="28">
        <f t="shared" si="227"/>
        <v>18105</v>
      </c>
      <c r="Y418" s="28">
        <f t="shared" si="228"/>
        <v>4260</v>
      </c>
      <c r="Z418" s="28">
        <f t="shared" si="229"/>
        <v>13490</v>
      </c>
      <c r="AA418" s="28">
        <f t="shared" si="230"/>
        <v>17750</v>
      </c>
      <c r="AB418" s="83">
        <f t="shared" si="231"/>
        <v>17395</v>
      </c>
      <c r="AC418" s="83">
        <f t="shared" si="232"/>
        <v>17040</v>
      </c>
      <c r="AD418" s="108">
        <f t="shared" si="233"/>
        <v>17040</v>
      </c>
    </row>
    <row r="419" spans="1:30" ht="15">
      <c r="A419" s="21">
        <v>3462</v>
      </c>
      <c r="B419" s="22" t="s">
        <v>138</v>
      </c>
      <c r="C419" s="56"/>
      <c r="D419" s="56"/>
      <c r="E419" s="24">
        <v>100</v>
      </c>
      <c r="F419" s="24">
        <v>100</v>
      </c>
      <c r="G419" s="24">
        <v>100</v>
      </c>
      <c r="H419" s="24">
        <v>100</v>
      </c>
      <c r="I419" s="24">
        <v>100</v>
      </c>
      <c r="J419" s="24">
        <v>100</v>
      </c>
      <c r="K419" s="16"/>
      <c r="L419" s="92"/>
      <c r="M419" s="92">
        <v>172</v>
      </c>
      <c r="N419" s="92">
        <v>172</v>
      </c>
      <c r="O419" s="26">
        <v>45</v>
      </c>
      <c r="P419" s="26">
        <v>135</v>
      </c>
      <c r="Q419" s="92">
        <v>180</v>
      </c>
      <c r="R419" s="92">
        <v>189</v>
      </c>
      <c r="S419" s="92">
        <v>199</v>
      </c>
      <c r="T419" s="92">
        <v>209</v>
      </c>
      <c r="U419" s="16"/>
      <c r="V419" s="28">
        <f t="shared" si="225"/>
        <v>0</v>
      </c>
      <c r="W419" s="28">
        <f t="shared" si="226"/>
        <v>17200</v>
      </c>
      <c r="X419" s="28">
        <f t="shared" si="227"/>
        <v>17200</v>
      </c>
      <c r="Y419" s="28">
        <f t="shared" si="228"/>
        <v>4500</v>
      </c>
      <c r="Z419" s="28">
        <f t="shared" si="229"/>
        <v>13500</v>
      </c>
      <c r="AA419" s="28">
        <f t="shared" si="230"/>
        <v>18000</v>
      </c>
      <c r="AB419" s="83">
        <f t="shared" si="231"/>
        <v>18900</v>
      </c>
      <c r="AC419" s="83">
        <f t="shared" si="232"/>
        <v>19900</v>
      </c>
      <c r="AD419" s="108">
        <f t="shared" si="233"/>
        <v>20900</v>
      </c>
    </row>
    <row r="420" spans="1:30" ht="15">
      <c r="A420" s="21">
        <v>3463</v>
      </c>
      <c r="B420" s="22" t="s">
        <v>139</v>
      </c>
      <c r="C420" s="56"/>
      <c r="D420" s="56"/>
      <c r="E420" s="24">
        <v>50</v>
      </c>
      <c r="F420" s="24">
        <v>50</v>
      </c>
      <c r="G420" s="24">
        <v>50</v>
      </c>
      <c r="H420" s="24">
        <v>50</v>
      </c>
      <c r="I420" s="24">
        <v>50</v>
      </c>
      <c r="J420" s="24">
        <v>50</v>
      </c>
      <c r="K420" s="16"/>
      <c r="L420" s="92"/>
      <c r="M420" s="92">
        <v>438</v>
      </c>
      <c r="N420" s="92">
        <v>438</v>
      </c>
      <c r="O420" s="26">
        <v>128</v>
      </c>
      <c r="P420" s="26">
        <v>384</v>
      </c>
      <c r="Q420" s="92">
        <v>512</v>
      </c>
      <c r="R420" s="92">
        <v>597</v>
      </c>
      <c r="S420" s="92">
        <v>697</v>
      </c>
      <c r="T420" s="92">
        <v>813</v>
      </c>
      <c r="U420" s="16"/>
      <c r="V420" s="28">
        <f t="shared" si="225"/>
        <v>0</v>
      </c>
      <c r="W420" s="28">
        <f t="shared" si="226"/>
        <v>21900</v>
      </c>
      <c r="X420" s="28">
        <f t="shared" si="227"/>
        <v>21900</v>
      </c>
      <c r="Y420" s="28">
        <f t="shared" si="228"/>
        <v>6400</v>
      </c>
      <c r="Z420" s="28">
        <f t="shared" si="229"/>
        <v>19200</v>
      </c>
      <c r="AA420" s="28">
        <f t="shared" si="230"/>
        <v>25600</v>
      </c>
      <c r="AB420" s="83">
        <f t="shared" si="231"/>
        <v>29850</v>
      </c>
      <c r="AC420" s="83">
        <f t="shared" si="232"/>
        <v>34850</v>
      </c>
      <c r="AD420" s="108">
        <f t="shared" si="233"/>
        <v>40650</v>
      </c>
    </row>
    <row r="421" spans="1:30" ht="15">
      <c r="A421" s="21">
        <v>3464</v>
      </c>
      <c r="B421" s="22" t="s">
        <v>140</v>
      </c>
      <c r="C421" s="56"/>
      <c r="D421" s="56"/>
      <c r="E421" s="24">
        <v>35</v>
      </c>
      <c r="F421" s="24">
        <v>35</v>
      </c>
      <c r="G421" s="24">
        <v>35</v>
      </c>
      <c r="H421" s="24">
        <v>35</v>
      </c>
      <c r="I421" s="24">
        <v>35</v>
      </c>
      <c r="J421" s="24">
        <v>35</v>
      </c>
      <c r="K421" s="16"/>
      <c r="L421" s="92"/>
      <c r="M421" s="92">
        <v>861</v>
      </c>
      <c r="N421" s="92">
        <v>861</v>
      </c>
      <c r="O421" s="26">
        <v>184</v>
      </c>
      <c r="P421" s="26">
        <v>554</v>
      </c>
      <c r="Q421" s="92">
        <v>738</v>
      </c>
      <c r="R421" s="92">
        <v>452</v>
      </c>
      <c r="S421" s="92">
        <v>387</v>
      </c>
      <c r="T421" s="92">
        <v>332</v>
      </c>
      <c r="U421" s="16"/>
      <c r="V421" s="28">
        <f t="shared" si="225"/>
        <v>0</v>
      </c>
      <c r="W421" s="28">
        <f t="shared" si="226"/>
        <v>30135</v>
      </c>
      <c r="X421" s="28">
        <f t="shared" si="227"/>
        <v>30135</v>
      </c>
      <c r="Y421" s="28">
        <f t="shared" si="228"/>
        <v>6440</v>
      </c>
      <c r="Z421" s="28">
        <f t="shared" si="229"/>
        <v>19390</v>
      </c>
      <c r="AA421" s="28">
        <f t="shared" si="230"/>
        <v>25830</v>
      </c>
      <c r="AB421" s="83">
        <f t="shared" si="231"/>
        <v>15820</v>
      </c>
      <c r="AC421" s="83">
        <f t="shared" si="232"/>
        <v>13545</v>
      </c>
      <c r="AD421" s="108">
        <f t="shared" si="233"/>
        <v>11620</v>
      </c>
    </row>
    <row r="422" spans="1:30" ht="15">
      <c r="A422" s="29">
        <v>3802</v>
      </c>
      <c r="B422" s="22" t="s">
        <v>141</v>
      </c>
      <c r="C422" s="56"/>
      <c r="D422" s="56"/>
      <c r="E422" s="24">
        <v>225</v>
      </c>
      <c r="F422" s="24">
        <v>225</v>
      </c>
      <c r="G422" s="24">
        <v>225</v>
      </c>
      <c r="H422" s="24">
        <v>225</v>
      </c>
      <c r="I422" s="24">
        <v>225</v>
      </c>
      <c r="J422" s="24">
        <v>225</v>
      </c>
      <c r="K422" s="16"/>
      <c r="L422" s="92"/>
      <c r="M422" s="92">
        <v>13</v>
      </c>
      <c r="N422" s="92">
        <v>13</v>
      </c>
      <c r="O422" s="26">
        <v>3</v>
      </c>
      <c r="P422" s="26">
        <v>10</v>
      </c>
      <c r="Q422" s="92">
        <v>13</v>
      </c>
      <c r="R422" s="92">
        <v>13</v>
      </c>
      <c r="S422" s="92">
        <v>14</v>
      </c>
      <c r="T422" s="92">
        <v>14</v>
      </c>
      <c r="U422" s="16"/>
      <c r="V422" s="28">
        <f t="shared" si="225"/>
        <v>0</v>
      </c>
      <c r="W422" s="28">
        <f t="shared" si="226"/>
        <v>2925</v>
      </c>
      <c r="X422" s="28">
        <f aca="true" t="shared" si="234" ref="X422:X432">V422+W422</f>
        <v>2925</v>
      </c>
      <c r="Y422" s="28">
        <f t="shared" si="228"/>
        <v>675</v>
      </c>
      <c r="Z422" s="28">
        <f t="shared" si="229"/>
        <v>2250</v>
      </c>
      <c r="AA422" s="28">
        <f t="shared" si="230"/>
        <v>2925</v>
      </c>
      <c r="AB422" s="83">
        <f t="shared" si="231"/>
        <v>2925</v>
      </c>
      <c r="AC422" s="83">
        <f t="shared" si="232"/>
        <v>3150</v>
      </c>
      <c r="AD422" s="108">
        <f t="shared" si="233"/>
        <v>3150</v>
      </c>
    </row>
    <row r="423" spans="1:30" ht="15">
      <c r="A423" s="21">
        <v>3806</v>
      </c>
      <c r="B423" s="22" t="s">
        <v>144</v>
      </c>
      <c r="C423" s="56"/>
      <c r="D423" s="56"/>
      <c r="E423" s="24">
        <v>45</v>
      </c>
      <c r="F423" s="24">
        <v>45</v>
      </c>
      <c r="G423" s="24">
        <v>45</v>
      </c>
      <c r="H423" s="24">
        <v>45</v>
      </c>
      <c r="I423" s="24">
        <v>45</v>
      </c>
      <c r="J423" s="24">
        <v>45</v>
      </c>
      <c r="K423" s="16"/>
      <c r="L423" s="92"/>
      <c r="M423" s="92">
        <v>6725</v>
      </c>
      <c r="N423" s="92">
        <v>6725</v>
      </c>
      <c r="O423" s="26">
        <v>1745</v>
      </c>
      <c r="P423" s="26">
        <v>5236</v>
      </c>
      <c r="Q423" s="92">
        <v>6981</v>
      </c>
      <c r="R423" s="92">
        <v>7247</v>
      </c>
      <c r="S423" s="92">
        <v>7523</v>
      </c>
      <c r="T423" s="92">
        <v>7810</v>
      </c>
      <c r="U423" s="16"/>
      <c r="V423" s="28">
        <f t="shared" si="225"/>
        <v>0</v>
      </c>
      <c r="W423" s="28">
        <f t="shared" si="226"/>
        <v>302625</v>
      </c>
      <c r="X423" s="28">
        <f t="shared" si="234"/>
        <v>302625</v>
      </c>
      <c r="Y423" s="28">
        <f t="shared" si="228"/>
        <v>78525</v>
      </c>
      <c r="Z423" s="28">
        <f t="shared" si="229"/>
        <v>235620</v>
      </c>
      <c r="AA423" s="28">
        <f aca="true" t="shared" si="235" ref="AA423:AA432">SUM(Y423:Z423)</f>
        <v>314145</v>
      </c>
      <c r="AB423" s="83">
        <f t="shared" si="231"/>
        <v>326115</v>
      </c>
      <c r="AC423" s="83">
        <f t="shared" si="232"/>
        <v>338535</v>
      </c>
      <c r="AD423" s="108">
        <f t="shared" si="233"/>
        <v>351450</v>
      </c>
    </row>
    <row r="424" spans="1:30" ht="15">
      <c r="A424" s="29">
        <v>3812</v>
      </c>
      <c r="B424" s="22" t="s">
        <v>147</v>
      </c>
      <c r="C424" s="56"/>
      <c r="D424" s="56"/>
      <c r="E424" s="24">
        <v>3750</v>
      </c>
      <c r="F424" s="24">
        <v>3750</v>
      </c>
      <c r="G424" s="24">
        <v>3750</v>
      </c>
      <c r="H424" s="24">
        <v>3750</v>
      </c>
      <c r="I424" s="24">
        <v>3750</v>
      </c>
      <c r="J424" s="24">
        <v>3750</v>
      </c>
      <c r="K424" s="16"/>
      <c r="L424" s="92"/>
      <c r="M424" s="92">
        <v>48</v>
      </c>
      <c r="N424" s="92">
        <v>48</v>
      </c>
      <c r="O424" s="26">
        <v>12</v>
      </c>
      <c r="P424" s="26">
        <v>36</v>
      </c>
      <c r="Q424" s="92">
        <v>48</v>
      </c>
      <c r="R424" s="92">
        <v>48</v>
      </c>
      <c r="S424" s="92">
        <v>48</v>
      </c>
      <c r="T424" s="92">
        <v>48</v>
      </c>
      <c r="U424" s="16"/>
      <c r="V424" s="28">
        <f t="shared" si="225"/>
        <v>0</v>
      </c>
      <c r="W424" s="28">
        <f t="shared" si="226"/>
        <v>180000</v>
      </c>
      <c r="X424" s="28">
        <f t="shared" si="234"/>
        <v>180000</v>
      </c>
      <c r="Y424" s="28">
        <f t="shared" si="228"/>
        <v>45000</v>
      </c>
      <c r="Z424" s="28">
        <f t="shared" si="229"/>
        <v>135000</v>
      </c>
      <c r="AA424" s="28">
        <f t="shared" si="235"/>
        <v>180000</v>
      </c>
      <c r="AB424" s="83">
        <f t="shared" si="231"/>
        <v>180000</v>
      </c>
      <c r="AC424" s="83">
        <f t="shared" si="232"/>
        <v>180000</v>
      </c>
      <c r="AD424" s="108">
        <f t="shared" si="233"/>
        <v>180000</v>
      </c>
    </row>
    <row r="425" spans="1:30" ht="15">
      <c r="A425" s="29" t="s">
        <v>210</v>
      </c>
      <c r="B425" s="64" t="s">
        <v>152</v>
      </c>
      <c r="C425" s="56"/>
      <c r="D425" s="56"/>
      <c r="E425" s="65">
        <v>485</v>
      </c>
      <c r="F425" s="65">
        <v>485</v>
      </c>
      <c r="G425" s="65">
        <v>485</v>
      </c>
      <c r="H425" s="65">
        <v>485</v>
      </c>
      <c r="I425" s="65">
        <v>485</v>
      </c>
      <c r="J425" s="65">
        <v>485</v>
      </c>
      <c r="K425" s="16"/>
      <c r="L425" s="92"/>
      <c r="M425" s="92">
        <v>50</v>
      </c>
      <c r="N425" s="92">
        <v>50</v>
      </c>
      <c r="O425" s="26">
        <v>12</v>
      </c>
      <c r="P425" s="26">
        <v>38</v>
      </c>
      <c r="Q425" s="92">
        <v>50</v>
      </c>
      <c r="R425" s="92">
        <v>50</v>
      </c>
      <c r="S425" s="92">
        <v>50</v>
      </c>
      <c r="T425" s="92">
        <v>50</v>
      </c>
      <c r="U425" s="16"/>
      <c r="V425" s="28">
        <f>L425*D425</f>
        <v>0</v>
      </c>
      <c r="W425" s="28">
        <f>M425*E425</f>
        <v>24250</v>
      </c>
      <c r="X425" s="28">
        <f t="shared" si="234"/>
        <v>24250</v>
      </c>
      <c r="Y425" s="28">
        <f aca="true" t="shared" si="236" ref="Y425:Z427">F425*O425</f>
        <v>5820</v>
      </c>
      <c r="Z425" s="28">
        <f t="shared" si="236"/>
        <v>18430</v>
      </c>
      <c r="AA425" s="28">
        <f t="shared" si="235"/>
        <v>24250</v>
      </c>
      <c r="AB425" s="83">
        <f aca="true" t="shared" si="237" ref="AB425:AD431">H425*R425</f>
        <v>24250</v>
      </c>
      <c r="AC425" s="83">
        <f t="shared" si="237"/>
        <v>24250</v>
      </c>
      <c r="AD425" s="108">
        <f t="shared" si="237"/>
        <v>24250</v>
      </c>
    </row>
    <row r="426" spans="1:30" ht="15">
      <c r="A426" s="96" t="s">
        <v>210</v>
      </c>
      <c r="B426" s="97" t="s">
        <v>211</v>
      </c>
      <c r="C426" s="56"/>
      <c r="D426" s="56"/>
      <c r="E426" s="65">
        <v>900</v>
      </c>
      <c r="F426" s="65">
        <v>900</v>
      </c>
      <c r="G426" s="65">
        <v>900</v>
      </c>
      <c r="H426" s="65">
        <v>900</v>
      </c>
      <c r="I426" s="65">
        <v>900</v>
      </c>
      <c r="J426" s="65">
        <v>900</v>
      </c>
      <c r="K426" s="16"/>
      <c r="L426" s="25"/>
      <c r="M426" s="92">
        <v>5</v>
      </c>
      <c r="N426" s="92">
        <v>5</v>
      </c>
      <c r="O426" s="26">
        <v>1</v>
      </c>
      <c r="P426" s="26">
        <v>4</v>
      </c>
      <c r="Q426" s="92">
        <v>5</v>
      </c>
      <c r="R426" s="92">
        <v>5</v>
      </c>
      <c r="S426" s="92">
        <v>5</v>
      </c>
      <c r="T426" s="92">
        <v>5</v>
      </c>
      <c r="U426" s="16"/>
      <c r="V426" s="28">
        <v>0</v>
      </c>
      <c r="W426" s="28">
        <f aca="true" t="shared" si="238" ref="W426:W431">M426*E426</f>
        <v>4500</v>
      </c>
      <c r="X426" s="28">
        <f t="shared" si="234"/>
        <v>4500</v>
      </c>
      <c r="Y426" s="28">
        <f t="shared" si="236"/>
        <v>900</v>
      </c>
      <c r="Z426" s="28">
        <f t="shared" si="236"/>
        <v>3600</v>
      </c>
      <c r="AA426" s="28">
        <f t="shared" si="235"/>
        <v>4500</v>
      </c>
      <c r="AB426" s="83">
        <f t="shared" si="237"/>
        <v>4500</v>
      </c>
      <c r="AC426" s="83">
        <f t="shared" si="237"/>
        <v>4500</v>
      </c>
      <c r="AD426" s="108">
        <f t="shared" si="237"/>
        <v>4500</v>
      </c>
    </row>
    <row r="427" spans="1:30" ht="15">
      <c r="A427" s="96" t="s">
        <v>210</v>
      </c>
      <c r="B427" s="97" t="s">
        <v>265</v>
      </c>
      <c r="C427" s="98"/>
      <c r="D427" s="99"/>
      <c r="E427" s="165">
        <f aca="true" t="shared" si="239" ref="E427:J427">-(E424-E426)</f>
        <v>-2850</v>
      </c>
      <c r="F427" s="165">
        <f t="shared" si="239"/>
        <v>-2850</v>
      </c>
      <c r="G427" s="165">
        <f t="shared" si="239"/>
        <v>-2850</v>
      </c>
      <c r="H427" s="165">
        <f t="shared" si="239"/>
        <v>-2850</v>
      </c>
      <c r="I427" s="165">
        <f t="shared" si="239"/>
        <v>-2850</v>
      </c>
      <c r="J427" s="165">
        <f t="shared" si="239"/>
        <v>-2850</v>
      </c>
      <c r="K427" s="16"/>
      <c r="L427" s="92"/>
      <c r="M427" s="92">
        <f>M426</f>
        <v>5</v>
      </c>
      <c r="N427" s="92">
        <f>N426</f>
        <v>5</v>
      </c>
      <c r="O427" s="26">
        <v>1</v>
      </c>
      <c r="P427" s="26">
        <v>4</v>
      </c>
      <c r="Q427" s="92">
        <v>5</v>
      </c>
      <c r="R427" s="92">
        <f>R426</f>
        <v>5</v>
      </c>
      <c r="S427" s="92">
        <f>S426</f>
        <v>5</v>
      </c>
      <c r="T427" s="92">
        <f>T426</f>
        <v>5</v>
      </c>
      <c r="U427" s="16"/>
      <c r="V427" s="101">
        <f>L427*D427</f>
        <v>0</v>
      </c>
      <c r="W427" s="101">
        <f t="shared" si="238"/>
        <v>-14250</v>
      </c>
      <c r="X427" s="101">
        <f t="shared" si="234"/>
        <v>-14250</v>
      </c>
      <c r="Y427" s="28">
        <f t="shared" si="236"/>
        <v>-2850</v>
      </c>
      <c r="Z427" s="28">
        <f t="shared" si="236"/>
        <v>-11400</v>
      </c>
      <c r="AA427" s="28">
        <f t="shared" si="235"/>
        <v>-14250</v>
      </c>
      <c r="AB427" s="83">
        <f t="shared" si="237"/>
        <v>-14250</v>
      </c>
      <c r="AC427" s="83">
        <f t="shared" si="237"/>
        <v>-14250</v>
      </c>
      <c r="AD427" s="108">
        <f t="shared" si="237"/>
        <v>-14250</v>
      </c>
    </row>
    <row r="428" spans="1:30" ht="15">
      <c r="A428" s="29" t="s">
        <v>210</v>
      </c>
      <c r="B428" s="64" t="s">
        <v>153</v>
      </c>
      <c r="C428" s="56"/>
      <c r="D428" s="56"/>
      <c r="E428" s="65">
        <v>1100</v>
      </c>
      <c r="F428" s="65">
        <v>1100</v>
      </c>
      <c r="G428" s="65">
        <v>1100</v>
      </c>
      <c r="H428" s="65">
        <v>1100</v>
      </c>
      <c r="I428" s="65">
        <v>1100</v>
      </c>
      <c r="J428" s="65">
        <v>1100</v>
      </c>
      <c r="K428" s="16"/>
      <c r="L428" s="92"/>
      <c r="M428" s="92">
        <v>90</v>
      </c>
      <c r="N428" s="92">
        <v>90</v>
      </c>
      <c r="O428" s="26">
        <v>22</v>
      </c>
      <c r="P428" s="26">
        <v>68</v>
      </c>
      <c r="Q428" s="92">
        <v>90</v>
      </c>
      <c r="R428" s="92">
        <v>90</v>
      </c>
      <c r="S428" s="92">
        <v>90</v>
      </c>
      <c r="T428" s="92">
        <v>90</v>
      </c>
      <c r="U428" s="16"/>
      <c r="V428" s="28">
        <f>L428*D428</f>
        <v>0</v>
      </c>
      <c r="W428" s="28">
        <f t="shared" si="238"/>
        <v>99000</v>
      </c>
      <c r="X428" s="28">
        <f t="shared" si="234"/>
        <v>99000</v>
      </c>
      <c r="Y428" s="28">
        <f aca="true" t="shared" si="240" ref="Y428:Z431">F428*O428</f>
        <v>24200</v>
      </c>
      <c r="Z428" s="28">
        <f t="shared" si="240"/>
        <v>74800</v>
      </c>
      <c r="AA428" s="28">
        <f t="shared" si="235"/>
        <v>99000</v>
      </c>
      <c r="AB428" s="83">
        <f t="shared" si="237"/>
        <v>99000</v>
      </c>
      <c r="AC428" s="83">
        <f t="shared" si="237"/>
        <v>99000</v>
      </c>
      <c r="AD428" s="108">
        <f t="shared" si="237"/>
        <v>99000</v>
      </c>
    </row>
    <row r="429" spans="1:30" ht="15">
      <c r="A429" s="29" t="s">
        <v>210</v>
      </c>
      <c r="B429" s="64" t="s">
        <v>154</v>
      </c>
      <c r="C429" s="56"/>
      <c r="D429" s="56"/>
      <c r="E429" s="65">
        <v>3400</v>
      </c>
      <c r="F429" s="65">
        <v>3400</v>
      </c>
      <c r="G429" s="65">
        <v>3400</v>
      </c>
      <c r="H429" s="65">
        <v>3400</v>
      </c>
      <c r="I429" s="65">
        <v>3400</v>
      </c>
      <c r="J429" s="65">
        <v>3400</v>
      </c>
      <c r="K429" s="16"/>
      <c r="L429" s="92"/>
      <c r="M429" s="92">
        <v>14</v>
      </c>
      <c r="N429" s="92">
        <v>14</v>
      </c>
      <c r="O429" s="26">
        <v>4</v>
      </c>
      <c r="P429" s="26">
        <v>10</v>
      </c>
      <c r="Q429" s="92">
        <v>14</v>
      </c>
      <c r="R429" s="92">
        <v>14</v>
      </c>
      <c r="S429" s="92">
        <v>14</v>
      </c>
      <c r="T429" s="92">
        <v>14</v>
      </c>
      <c r="U429" s="16"/>
      <c r="V429" s="28">
        <f>L429*D429</f>
        <v>0</v>
      </c>
      <c r="W429" s="28">
        <f t="shared" si="238"/>
        <v>47600</v>
      </c>
      <c r="X429" s="28">
        <f t="shared" si="234"/>
        <v>47600</v>
      </c>
      <c r="Y429" s="28">
        <f t="shared" si="240"/>
        <v>13600</v>
      </c>
      <c r="Z429" s="28">
        <f t="shared" si="240"/>
        <v>34000</v>
      </c>
      <c r="AA429" s="28">
        <f t="shared" si="235"/>
        <v>47600</v>
      </c>
      <c r="AB429" s="83">
        <f t="shared" si="237"/>
        <v>47600</v>
      </c>
      <c r="AC429" s="83">
        <f t="shared" si="237"/>
        <v>47600</v>
      </c>
      <c r="AD429" s="108">
        <f t="shared" si="237"/>
        <v>47600</v>
      </c>
    </row>
    <row r="430" spans="1:30" ht="15">
      <c r="A430" s="29" t="s">
        <v>210</v>
      </c>
      <c r="B430" s="78" t="s">
        <v>220</v>
      </c>
      <c r="C430" s="56"/>
      <c r="D430" s="56"/>
      <c r="E430" s="65">
        <v>45</v>
      </c>
      <c r="F430" s="65">
        <v>45</v>
      </c>
      <c r="G430" s="65">
        <v>45</v>
      </c>
      <c r="H430" s="65">
        <v>45</v>
      </c>
      <c r="I430" s="65">
        <v>45</v>
      </c>
      <c r="J430" s="65">
        <v>45</v>
      </c>
      <c r="K430" s="16"/>
      <c r="L430" s="92"/>
      <c r="M430" s="92">
        <v>1</v>
      </c>
      <c r="N430" s="92">
        <v>1</v>
      </c>
      <c r="O430" s="26">
        <v>0</v>
      </c>
      <c r="P430" s="26">
        <v>1</v>
      </c>
      <c r="Q430" s="92">
        <v>1</v>
      </c>
      <c r="R430" s="92">
        <v>1</v>
      </c>
      <c r="S430" s="92">
        <v>1</v>
      </c>
      <c r="T430" s="92">
        <v>1</v>
      </c>
      <c r="U430" s="16"/>
      <c r="V430" s="28">
        <f>L430*D430</f>
        <v>0</v>
      </c>
      <c r="W430" s="28">
        <f t="shared" si="238"/>
        <v>45</v>
      </c>
      <c r="X430" s="28">
        <f t="shared" si="234"/>
        <v>45</v>
      </c>
      <c r="Y430" s="28">
        <f t="shared" si="240"/>
        <v>0</v>
      </c>
      <c r="Z430" s="28">
        <f t="shared" si="240"/>
        <v>45</v>
      </c>
      <c r="AA430" s="28">
        <f t="shared" si="235"/>
        <v>45</v>
      </c>
      <c r="AB430" s="83">
        <f t="shared" si="237"/>
        <v>45</v>
      </c>
      <c r="AC430" s="83">
        <f t="shared" si="237"/>
        <v>45</v>
      </c>
      <c r="AD430" s="108">
        <f t="shared" si="237"/>
        <v>45</v>
      </c>
    </row>
    <row r="431" spans="1:30" ht="15">
      <c r="A431" s="29" t="s">
        <v>210</v>
      </c>
      <c r="B431" s="78" t="s">
        <v>219</v>
      </c>
      <c r="C431" s="56"/>
      <c r="D431" s="56"/>
      <c r="E431" s="65">
        <v>70</v>
      </c>
      <c r="F431" s="65">
        <v>70</v>
      </c>
      <c r="G431" s="65">
        <v>70</v>
      </c>
      <c r="H431" s="65">
        <v>70</v>
      </c>
      <c r="I431" s="65">
        <v>70</v>
      </c>
      <c r="J431" s="65">
        <v>70</v>
      </c>
      <c r="K431" s="16"/>
      <c r="L431" s="92"/>
      <c r="M431" s="92">
        <v>0</v>
      </c>
      <c r="N431" s="92">
        <v>0</v>
      </c>
      <c r="O431" s="26">
        <v>0</v>
      </c>
      <c r="P431" s="26">
        <v>0</v>
      </c>
      <c r="Q431" s="92">
        <v>0</v>
      </c>
      <c r="R431" s="92">
        <v>0</v>
      </c>
      <c r="S431" s="92">
        <v>0</v>
      </c>
      <c r="T431" s="92">
        <v>0</v>
      </c>
      <c r="U431" s="16"/>
      <c r="V431" s="28">
        <f>L431*D431</f>
        <v>0</v>
      </c>
      <c r="W431" s="28">
        <f t="shared" si="238"/>
        <v>0</v>
      </c>
      <c r="X431" s="28">
        <f t="shared" si="234"/>
        <v>0</v>
      </c>
      <c r="Y431" s="28">
        <f t="shared" si="240"/>
        <v>0</v>
      </c>
      <c r="Z431" s="28">
        <f t="shared" si="240"/>
        <v>0</v>
      </c>
      <c r="AA431" s="28">
        <f t="shared" si="235"/>
        <v>0</v>
      </c>
      <c r="AB431" s="83">
        <f t="shared" si="237"/>
        <v>0</v>
      </c>
      <c r="AC431" s="83">
        <f t="shared" si="237"/>
        <v>0</v>
      </c>
      <c r="AD431" s="108">
        <f t="shared" si="237"/>
        <v>0</v>
      </c>
    </row>
    <row r="432" spans="1:30" ht="15">
      <c r="A432" s="21">
        <v>3813</v>
      </c>
      <c r="B432" s="22" t="s">
        <v>148</v>
      </c>
      <c r="C432" s="56"/>
      <c r="D432" s="56"/>
      <c r="E432" s="24"/>
      <c r="F432" s="24"/>
      <c r="G432" s="24"/>
      <c r="H432" s="24"/>
      <c r="I432" s="24"/>
      <c r="J432" s="24"/>
      <c r="K432" s="16"/>
      <c r="L432" s="92"/>
      <c r="M432" s="92">
        <v>0</v>
      </c>
      <c r="N432" s="92">
        <v>0</v>
      </c>
      <c r="O432" s="26">
        <v>0</v>
      </c>
      <c r="P432" s="26">
        <v>0</v>
      </c>
      <c r="Q432" s="92">
        <v>0</v>
      </c>
      <c r="R432" s="92">
        <v>0</v>
      </c>
      <c r="S432" s="92">
        <v>0</v>
      </c>
      <c r="T432" s="92">
        <v>0</v>
      </c>
      <c r="U432" s="16"/>
      <c r="V432" s="28">
        <f t="shared" si="225"/>
        <v>0</v>
      </c>
      <c r="W432" s="28">
        <f t="shared" si="226"/>
        <v>0</v>
      </c>
      <c r="X432" s="28">
        <f t="shared" si="234"/>
        <v>0</v>
      </c>
      <c r="Y432" s="28">
        <f t="shared" si="228"/>
        <v>0</v>
      </c>
      <c r="Z432" s="28">
        <f t="shared" si="229"/>
        <v>0</v>
      </c>
      <c r="AA432" s="28">
        <f t="shared" si="235"/>
        <v>0</v>
      </c>
      <c r="AB432" s="83">
        <f t="shared" si="231"/>
        <v>0</v>
      </c>
      <c r="AC432" s="83">
        <f t="shared" si="232"/>
        <v>0</v>
      </c>
      <c r="AD432" s="108">
        <f t="shared" si="233"/>
        <v>0</v>
      </c>
    </row>
    <row r="433" spans="1:30" ht="15">
      <c r="A433" s="34" t="s">
        <v>156</v>
      </c>
      <c r="B433" s="35"/>
      <c r="C433" s="56"/>
      <c r="D433" s="56"/>
      <c r="E433" s="56"/>
      <c r="F433" s="56"/>
      <c r="G433" s="56"/>
      <c r="H433" s="56"/>
      <c r="I433" s="56"/>
      <c r="J433" s="56"/>
      <c r="K433" s="16"/>
      <c r="L433" s="25"/>
      <c r="M433" s="25"/>
      <c r="N433" s="25"/>
      <c r="O433" s="26"/>
      <c r="P433" s="26"/>
      <c r="Q433" s="53"/>
      <c r="R433" s="26"/>
      <c r="S433" s="26"/>
      <c r="T433" s="26"/>
      <c r="U433" s="16"/>
      <c r="V433" s="28">
        <f aca="true" t="shared" si="241" ref="V433:AD433">SUM(V416:V432)</f>
        <v>0</v>
      </c>
      <c r="W433" s="28">
        <f t="shared" si="241"/>
        <v>738095</v>
      </c>
      <c r="X433" s="28">
        <f t="shared" si="241"/>
        <v>738095</v>
      </c>
      <c r="Y433" s="28">
        <f t="shared" si="241"/>
        <v>188450</v>
      </c>
      <c r="Z433" s="28">
        <f t="shared" si="241"/>
        <v>560830</v>
      </c>
      <c r="AA433" s="28">
        <f t="shared" si="241"/>
        <v>749280</v>
      </c>
      <c r="AB433" s="28">
        <f t="shared" si="241"/>
        <v>755860</v>
      </c>
      <c r="AC433" s="28">
        <f t="shared" si="241"/>
        <v>771700</v>
      </c>
      <c r="AD433" s="108">
        <f t="shared" si="241"/>
        <v>789315</v>
      </c>
    </row>
    <row r="434" spans="1:30" ht="15.75" thickBot="1">
      <c r="A434" s="68" t="s">
        <v>157</v>
      </c>
      <c r="B434" s="180"/>
      <c r="C434" s="195"/>
      <c r="D434" s="195"/>
      <c r="E434" s="195"/>
      <c r="F434" s="195"/>
      <c r="G434" s="195"/>
      <c r="H434" s="195"/>
      <c r="I434" s="195"/>
      <c r="J434" s="195"/>
      <c r="K434" s="119"/>
      <c r="L434" s="41"/>
      <c r="M434" s="41"/>
      <c r="N434" s="41"/>
      <c r="O434" s="42"/>
      <c r="P434" s="42"/>
      <c r="Q434" s="196"/>
      <c r="R434" s="42"/>
      <c r="S434" s="42"/>
      <c r="T434" s="42"/>
      <c r="U434" s="119"/>
      <c r="V434" s="197">
        <f aca="true" t="shared" si="242" ref="V434:AD434">V393+V413+V433</f>
        <v>31696097</v>
      </c>
      <c r="W434" s="197">
        <f t="shared" si="242"/>
        <v>31492138</v>
      </c>
      <c r="X434" s="197">
        <f t="shared" si="242"/>
        <v>63188235</v>
      </c>
      <c r="Y434" s="197">
        <f t="shared" si="242"/>
        <v>15726820</v>
      </c>
      <c r="Z434" s="197">
        <f t="shared" si="242"/>
        <v>47143885</v>
      </c>
      <c r="AA434" s="197">
        <f t="shared" si="242"/>
        <v>62870705</v>
      </c>
      <c r="AB434" s="197">
        <f t="shared" si="242"/>
        <v>63404465</v>
      </c>
      <c r="AC434" s="197">
        <f t="shared" si="242"/>
        <v>66487675</v>
      </c>
      <c r="AD434" s="184">
        <f t="shared" si="242"/>
        <v>69690030</v>
      </c>
    </row>
    <row r="435" spans="1:30" ht="15">
      <c r="A435" s="199"/>
      <c r="B435" s="186"/>
      <c r="C435" s="219"/>
      <c r="D435" s="219"/>
      <c r="E435" s="219"/>
      <c r="F435" s="219"/>
      <c r="G435" s="219"/>
      <c r="H435" s="219"/>
      <c r="I435" s="219"/>
      <c r="J435" s="219"/>
      <c r="K435" s="175"/>
      <c r="L435" s="188"/>
      <c r="M435" s="188"/>
      <c r="N435" s="188"/>
      <c r="O435" s="189"/>
      <c r="P435" s="189"/>
      <c r="Q435" s="220"/>
      <c r="R435" s="189"/>
      <c r="S435" s="189"/>
      <c r="T435" s="189"/>
      <c r="U435" s="175"/>
      <c r="V435" s="192"/>
      <c r="W435" s="192"/>
      <c r="X435" s="192"/>
      <c r="Y435" s="192"/>
      <c r="Z435" s="192"/>
      <c r="AA435" s="192"/>
      <c r="AB435" s="193"/>
      <c r="AC435" s="192"/>
      <c r="AD435" s="194"/>
    </row>
    <row r="436" spans="1:30" ht="15">
      <c r="A436" s="47" t="s">
        <v>158</v>
      </c>
      <c r="B436" s="48"/>
      <c r="C436" s="23"/>
      <c r="D436" s="23"/>
      <c r="E436" s="23"/>
      <c r="F436" s="23"/>
      <c r="G436" s="23"/>
      <c r="H436" s="23"/>
      <c r="I436" s="23"/>
      <c r="J436" s="23"/>
      <c r="K436" s="16"/>
      <c r="L436" s="25"/>
      <c r="M436" s="25"/>
      <c r="N436" s="25"/>
      <c r="O436" s="26"/>
      <c r="P436" s="26"/>
      <c r="Q436" s="66"/>
      <c r="R436" s="59"/>
      <c r="S436" s="59"/>
      <c r="T436" s="59"/>
      <c r="U436" s="16"/>
      <c r="V436" s="28"/>
      <c r="W436" s="28"/>
      <c r="X436" s="28"/>
      <c r="Y436" s="28"/>
      <c r="Z436" s="28"/>
      <c r="AA436" s="28"/>
      <c r="AB436" s="83"/>
      <c r="AC436" s="28"/>
      <c r="AD436" s="108"/>
    </row>
    <row r="437" spans="1:30" ht="15">
      <c r="A437" s="21">
        <v>9001</v>
      </c>
      <c r="B437" s="22" t="s">
        <v>159</v>
      </c>
      <c r="C437" s="38">
        <v>40</v>
      </c>
      <c r="D437" s="38">
        <v>40</v>
      </c>
      <c r="E437" s="39">
        <v>40</v>
      </c>
      <c r="F437" s="39">
        <v>40</v>
      </c>
      <c r="G437" s="39">
        <v>40</v>
      </c>
      <c r="H437" s="39">
        <v>40</v>
      </c>
      <c r="I437" s="39">
        <v>40</v>
      </c>
      <c r="J437" s="39">
        <v>40</v>
      </c>
      <c r="K437" s="16"/>
      <c r="L437" s="92">
        <v>1787</v>
      </c>
      <c r="M437" s="92">
        <v>1787</v>
      </c>
      <c r="N437" s="92">
        <v>3574</v>
      </c>
      <c r="O437" s="26">
        <v>933</v>
      </c>
      <c r="P437" s="26">
        <v>2798</v>
      </c>
      <c r="Q437" s="27">
        <v>3731</v>
      </c>
      <c r="R437" s="27">
        <v>3887</v>
      </c>
      <c r="S437" s="27">
        <v>4044</v>
      </c>
      <c r="T437" s="27">
        <v>4201</v>
      </c>
      <c r="U437" s="16"/>
      <c r="V437" s="28">
        <f aca="true" t="shared" si="243" ref="V437:V452">L437*D437</f>
        <v>71480</v>
      </c>
      <c r="W437" s="28">
        <f aca="true" t="shared" si="244" ref="W437:W452">M437*E437</f>
        <v>71480</v>
      </c>
      <c r="X437" s="28">
        <f aca="true" t="shared" si="245" ref="X437:X442">V437+W437</f>
        <v>142960</v>
      </c>
      <c r="Y437" s="28">
        <f aca="true" t="shared" si="246" ref="Y437:Y452">F437*O437</f>
        <v>37320</v>
      </c>
      <c r="Z437" s="28">
        <f aca="true" t="shared" si="247" ref="Z437:Z452">G437*P437</f>
        <v>111920</v>
      </c>
      <c r="AA437" s="28">
        <f>SUM(Y437:Z437)</f>
        <v>149240</v>
      </c>
      <c r="AB437" s="83">
        <f aca="true" t="shared" si="248" ref="AB437:AB452">H437*R437</f>
        <v>155480</v>
      </c>
      <c r="AC437" s="83">
        <f aca="true" t="shared" si="249" ref="AC437:AC452">I437*S437</f>
        <v>161760</v>
      </c>
      <c r="AD437" s="108">
        <f aca="true" t="shared" si="250" ref="AD437:AD452">J437*T437</f>
        <v>168040</v>
      </c>
    </row>
    <row r="438" spans="1:30" ht="15">
      <c r="A438" s="21">
        <v>9010</v>
      </c>
      <c r="B438" s="22" t="s">
        <v>160</v>
      </c>
      <c r="C438" s="38">
        <v>200</v>
      </c>
      <c r="D438" s="38">
        <v>200</v>
      </c>
      <c r="E438" s="39">
        <v>200</v>
      </c>
      <c r="F438" s="39">
        <v>200</v>
      </c>
      <c r="G438" s="39">
        <v>200</v>
      </c>
      <c r="H438" s="39">
        <v>200</v>
      </c>
      <c r="I438" s="39">
        <v>200</v>
      </c>
      <c r="J438" s="39">
        <v>200</v>
      </c>
      <c r="K438" s="16"/>
      <c r="L438" s="92">
        <v>1680</v>
      </c>
      <c r="M438" s="92">
        <v>1680</v>
      </c>
      <c r="N438" s="92">
        <v>3360</v>
      </c>
      <c r="O438" s="26">
        <v>877</v>
      </c>
      <c r="P438" s="26">
        <v>2630</v>
      </c>
      <c r="Q438" s="27">
        <v>3507</v>
      </c>
      <c r="R438" s="27">
        <v>3654</v>
      </c>
      <c r="S438" s="27">
        <v>3802</v>
      </c>
      <c r="T438" s="27">
        <v>3950</v>
      </c>
      <c r="U438" s="16"/>
      <c r="V438" s="28">
        <f t="shared" si="243"/>
        <v>336000</v>
      </c>
      <c r="W438" s="28">
        <f t="shared" si="244"/>
        <v>336000</v>
      </c>
      <c r="X438" s="28">
        <f t="shared" si="245"/>
        <v>672000</v>
      </c>
      <c r="Y438" s="28">
        <f t="shared" si="246"/>
        <v>175400</v>
      </c>
      <c r="Z438" s="28">
        <f t="shared" si="247"/>
        <v>526000</v>
      </c>
      <c r="AA438" s="28">
        <f aca="true" t="shared" si="251" ref="AA438:AA443">SUM(Y438:Z438)</f>
        <v>701400</v>
      </c>
      <c r="AB438" s="83">
        <f t="shared" si="248"/>
        <v>730800</v>
      </c>
      <c r="AC438" s="83">
        <f t="shared" si="249"/>
        <v>760400</v>
      </c>
      <c r="AD438" s="108">
        <f t="shared" si="250"/>
        <v>790000</v>
      </c>
    </row>
    <row r="439" spans="1:30" ht="15">
      <c r="A439" s="21">
        <v>9011</v>
      </c>
      <c r="B439" s="22" t="s">
        <v>161</v>
      </c>
      <c r="C439" s="38">
        <v>450</v>
      </c>
      <c r="D439" s="38">
        <v>450</v>
      </c>
      <c r="E439" s="39">
        <v>450</v>
      </c>
      <c r="F439" s="39">
        <v>450</v>
      </c>
      <c r="G439" s="39">
        <v>450</v>
      </c>
      <c r="H439" s="39">
        <v>450</v>
      </c>
      <c r="I439" s="39">
        <v>450</v>
      </c>
      <c r="J439" s="39">
        <v>450</v>
      </c>
      <c r="K439" s="16"/>
      <c r="L439" s="92">
        <v>0</v>
      </c>
      <c r="M439" s="92">
        <v>0</v>
      </c>
      <c r="N439" s="92">
        <v>0</v>
      </c>
      <c r="O439" s="26">
        <v>0</v>
      </c>
      <c r="P439" s="26">
        <v>0</v>
      </c>
      <c r="Q439" s="27">
        <v>0</v>
      </c>
      <c r="R439" s="27">
        <v>0</v>
      </c>
      <c r="S439" s="27">
        <v>0</v>
      </c>
      <c r="T439" s="27">
        <v>0</v>
      </c>
      <c r="U439" s="16"/>
      <c r="V439" s="28">
        <f t="shared" si="243"/>
        <v>0</v>
      </c>
      <c r="W439" s="28">
        <f t="shared" si="244"/>
        <v>0</v>
      </c>
      <c r="X439" s="28">
        <f t="shared" si="245"/>
        <v>0</v>
      </c>
      <c r="Y439" s="28">
        <f t="shared" si="246"/>
        <v>0</v>
      </c>
      <c r="Z439" s="28">
        <f t="shared" si="247"/>
        <v>0</v>
      </c>
      <c r="AA439" s="28">
        <f t="shared" si="251"/>
        <v>0</v>
      </c>
      <c r="AB439" s="83">
        <f t="shared" si="248"/>
        <v>0</v>
      </c>
      <c r="AC439" s="83">
        <f t="shared" si="249"/>
        <v>0</v>
      </c>
      <c r="AD439" s="108">
        <f t="shared" si="250"/>
        <v>0</v>
      </c>
    </row>
    <row r="440" spans="1:30" ht="15">
      <c r="A440" s="21">
        <v>9003</v>
      </c>
      <c r="B440" s="22" t="s">
        <v>162</v>
      </c>
      <c r="C440" s="38">
        <v>100</v>
      </c>
      <c r="D440" s="38">
        <v>100</v>
      </c>
      <c r="E440" s="39">
        <v>100</v>
      </c>
      <c r="F440" s="39">
        <v>100</v>
      </c>
      <c r="G440" s="39">
        <v>100</v>
      </c>
      <c r="H440" s="39">
        <v>100</v>
      </c>
      <c r="I440" s="39">
        <v>100</v>
      </c>
      <c r="J440" s="39">
        <v>100</v>
      </c>
      <c r="K440" s="16"/>
      <c r="L440" s="92">
        <v>1000</v>
      </c>
      <c r="M440" s="92">
        <v>1000</v>
      </c>
      <c r="N440" s="92">
        <v>2000</v>
      </c>
      <c r="O440" s="26">
        <v>500</v>
      </c>
      <c r="P440" s="26">
        <v>1500</v>
      </c>
      <c r="Q440" s="27">
        <v>2000</v>
      </c>
      <c r="R440" s="27">
        <v>2000</v>
      </c>
      <c r="S440" s="27">
        <v>2000</v>
      </c>
      <c r="T440" s="27">
        <v>2000</v>
      </c>
      <c r="U440" s="16"/>
      <c r="V440" s="28">
        <f t="shared" si="243"/>
        <v>100000</v>
      </c>
      <c r="W440" s="28">
        <f t="shared" si="244"/>
        <v>100000</v>
      </c>
      <c r="X440" s="28">
        <f t="shared" si="245"/>
        <v>200000</v>
      </c>
      <c r="Y440" s="28">
        <f t="shared" si="246"/>
        <v>50000</v>
      </c>
      <c r="Z440" s="28">
        <f t="shared" si="247"/>
        <v>150000</v>
      </c>
      <c r="AA440" s="28">
        <f t="shared" si="251"/>
        <v>200000</v>
      </c>
      <c r="AB440" s="83">
        <f t="shared" si="248"/>
        <v>200000</v>
      </c>
      <c r="AC440" s="83">
        <f t="shared" si="249"/>
        <v>200000</v>
      </c>
      <c r="AD440" s="108">
        <f t="shared" si="250"/>
        <v>200000</v>
      </c>
    </row>
    <row r="441" spans="1:30" ht="15">
      <c r="A441" s="21">
        <v>9004</v>
      </c>
      <c r="B441" s="22" t="s">
        <v>163</v>
      </c>
      <c r="C441" s="38">
        <v>100</v>
      </c>
      <c r="D441" s="38">
        <v>100</v>
      </c>
      <c r="E441" s="39">
        <v>100</v>
      </c>
      <c r="F441" s="39">
        <v>100</v>
      </c>
      <c r="G441" s="39">
        <v>100</v>
      </c>
      <c r="H441" s="39">
        <v>100</v>
      </c>
      <c r="I441" s="39">
        <v>100</v>
      </c>
      <c r="J441" s="39">
        <v>100</v>
      </c>
      <c r="K441" s="16"/>
      <c r="L441" s="92">
        <v>11</v>
      </c>
      <c r="M441" s="92">
        <v>11</v>
      </c>
      <c r="N441" s="92">
        <v>22</v>
      </c>
      <c r="O441" s="26">
        <v>5</v>
      </c>
      <c r="P441" s="26">
        <v>17</v>
      </c>
      <c r="Q441" s="27">
        <v>22</v>
      </c>
      <c r="R441" s="27">
        <v>22</v>
      </c>
      <c r="S441" s="27">
        <v>22</v>
      </c>
      <c r="T441" s="27">
        <v>22</v>
      </c>
      <c r="U441" s="16"/>
      <c r="V441" s="28">
        <f t="shared" si="243"/>
        <v>1100</v>
      </c>
      <c r="W441" s="28">
        <f t="shared" si="244"/>
        <v>1100</v>
      </c>
      <c r="X441" s="28">
        <f t="shared" si="245"/>
        <v>2200</v>
      </c>
      <c r="Y441" s="28">
        <f t="shared" si="246"/>
        <v>500</v>
      </c>
      <c r="Z441" s="28">
        <f t="shared" si="247"/>
        <v>1700</v>
      </c>
      <c r="AA441" s="28">
        <f t="shared" si="251"/>
        <v>2200</v>
      </c>
      <c r="AB441" s="83">
        <f t="shared" si="248"/>
        <v>2200</v>
      </c>
      <c r="AC441" s="83">
        <f t="shared" si="249"/>
        <v>2200</v>
      </c>
      <c r="AD441" s="108">
        <f t="shared" si="250"/>
        <v>2200</v>
      </c>
    </row>
    <row r="442" spans="1:30" ht="15">
      <c r="A442" s="21">
        <v>9005</v>
      </c>
      <c r="B442" s="22" t="s">
        <v>164</v>
      </c>
      <c r="C442" s="38">
        <v>10</v>
      </c>
      <c r="D442" s="38">
        <v>10</v>
      </c>
      <c r="E442" s="39">
        <v>10</v>
      </c>
      <c r="F442" s="39">
        <v>10</v>
      </c>
      <c r="G442" s="39">
        <v>10</v>
      </c>
      <c r="H442" s="39">
        <v>10</v>
      </c>
      <c r="I442" s="39">
        <v>10</v>
      </c>
      <c r="J442" s="39">
        <v>10</v>
      </c>
      <c r="K442" s="16"/>
      <c r="L442" s="92">
        <v>174</v>
      </c>
      <c r="M442" s="92">
        <v>174</v>
      </c>
      <c r="N442" s="92">
        <v>348</v>
      </c>
      <c r="O442" s="26">
        <v>87</v>
      </c>
      <c r="P442" s="26">
        <v>261</v>
      </c>
      <c r="Q442" s="27">
        <v>348</v>
      </c>
      <c r="R442" s="27">
        <v>348</v>
      </c>
      <c r="S442" s="27">
        <v>348</v>
      </c>
      <c r="T442" s="27">
        <v>348</v>
      </c>
      <c r="U442" s="16"/>
      <c r="V442" s="28">
        <f t="shared" si="243"/>
        <v>1740</v>
      </c>
      <c r="W442" s="28">
        <f t="shared" si="244"/>
        <v>1740</v>
      </c>
      <c r="X442" s="28">
        <f t="shared" si="245"/>
        <v>3480</v>
      </c>
      <c r="Y442" s="28">
        <f t="shared" si="246"/>
        <v>870</v>
      </c>
      <c r="Z442" s="28">
        <f t="shared" si="247"/>
        <v>2610</v>
      </c>
      <c r="AA442" s="28">
        <f t="shared" si="251"/>
        <v>3480</v>
      </c>
      <c r="AB442" s="83">
        <f t="shared" si="248"/>
        <v>3480</v>
      </c>
      <c r="AC442" s="83">
        <f t="shared" si="249"/>
        <v>3480</v>
      </c>
      <c r="AD442" s="108">
        <f t="shared" si="250"/>
        <v>3480</v>
      </c>
    </row>
    <row r="443" spans="1:30" ht="15">
      <c r="A443" s="21">
        <v>9006</v>
      </c>
      <c r="B443" s="22" t="s">
        <v>165</v>
      </c>
      <c r="C443" s="38">
        <v>20</v>
      </c>
      <c r="D443" s="38">
        <v>20</v>
      </c>
      <c r="E443" s="39">
        <v>20</v>
      </c>
      <c r="F443" s="39">
        <v>20</v>
      </c>
      <c r="G443" s="39">
        <v>20</v>
      </c>
      <c r="H443" s="39">
        <v>20</v>
      </c>
      <c r="I443" s="39">
        <v>20</v>
      </c>
      <c r="J443" s="39">
        <v>20</v>
      </c>
      <c r="K443" s="16"/>
      <c r="L443" s="92">
        <v>13</v>
      </c>
      <c r="M443" s="92">
        <v>13</v>
      </c>
      <c r="N443" s="92">
        <v>26</v>
      </c>
      <c r="O443" s="26">
        <v>6</v>
      </c>
      <c r="P443" s="26">
        <v>19</v>
      </c>
      <c r="Q443" s="27">
        <v>25</v>
      </c>
      <c r="R443" s="27">
        <v>25</v>
      </c>
      <c r="S443" s="27">
        <v>25</v>
      </c>
      <c r="T443" s="27">
        <v>25</v>
      </c>
      <c r="U443" s="16"/>
      <c r="V443" s="28">
        <f t="shared" si="243"/>
        <v>260</v>
      </c>
      <c r="W443" s="28">
        <f t="shared" si="244"/>
        <v>260</v>
      </c>
      <c r="X443" s="28">
        <f aca="true" t="shared" si="252" ref="X443:X452">V443+W443</f>
        <v>520</v>
      </c>
      <c r="Y443" s="28">
        <f t="shared" si="246"/>
        <v>120</v>
      </c>
      <c r="Z443" s="28">
        <f t="shared" si="247"/>
        <v>380</v>
      </c>
      <c r="AA443" s="28">
        <f t="shared" si="251"/>
        <v>500</v>
      </c>
      <c r="AB443" s="83">
        <f t="shared" si="248"/>
        <v>500</v>
      </c>
      <c r="AC443" s="83">
        <f t="shared" si="249"/>
        <v>500</v>
      </c>
      <c r="AD443" s="108">
        <f t="shared" si="250"/>
        <v>500</v>
      </c>
    </row>
    <row r="444" spans="1:30" ht="15">
      <c r="A444" s="21">
        <v>9012</v>
      </c>
      <c r="B444" s="22" t="s">
        <v>166</v>
      </c>
      <c r="C444" s="38">
        <v>130</v>
      </c>
      <c r="D444" s="38">
        <v>130</v>
      </c>
      <c r="E444" s="39">
        <v>130</v>
      </c>
      <c r="F444" s="39">
        <v>130</v>
      </c>
      <c r="G444" s="39">
        <v>130</v>
      </c>
      <c r="H444" s="39">
        <v>130</v>
      </c>
      <c r="I444" s="39">
        <v>130</v>
      </c>
      <c r="J444" s="39">
        <v>130</v>
      </c>
      <c r="K444" s="16"/>
      <c r="L444" s="92">
        <v>6</v>
      </c>
      <c r="M444" s="92">
        <v>6</v>
      </c>
      <c r="N444" s="92">
        <v>12</v>
      </c>
      <c r="O444" s="26">
        <v>3</v>
      </c>
      <c r="P444" s="26">
        <v>10</v>
      </c>
      <c r="Q444" s="27">
        <v>13</v>
      </c>
      <c r="R444" s="27">
        <v>15</v>
      </c>
      <c r="S444" s="27">
        <v>18</v>
      </c>
      <c r="T444" s="27">
        <v>20</v>
      </c>
      <c r="U444" s="16"/>
      <c r="V444" s="28">
        <f t="shared" si="243"/>
        <v>780</v>
      </c>
      <c r="W444" s="28">
        <f t="shared" si="244"/>
        <v>780</v>
      </c>
      <c r="X444" s="28">
        <f t="shared" si="252"/>
        <v>1560</v>
      </c>
      <c r="Y444" s="28">
        <f t="shared" si="246"/>
        <v>390</v>
      </c>
      <c r="Z444" s="28">
        <f t="shared" si="247"/>
        <v>1300</v>
      </c>
      <c r="AA444" s="28">
        <f aca="true" t="shared" si="253" ref="AA444:AA451">SUM(Y444:Z444)</f>
        <v>1690</v>
      </c>
      <c r="AB444" s="83">
        <f t="shared" si="248"/>
        <v>1950</v>
      </c>
      <c r="AC444" s="83">
        <f t="shared" si="249"/>
        <v>2340</v>
      </c>
      <c r="AD444" s="108">
        <f t="shared" si="250"/>
        <v>2600</v>
      </c>
    </row>
    <row r="445" spans="1:30" ht="15">
      <c r="A445" s="21">
        <v>9013</v>
      </c>
      <c r="B445" s="22" t="s">
        <v>167</v>
      </c>
      <c r="C445" s="38">
        <v>130</v>
      </c>
      <c r="D445" s="38">
        <v>130</v>
      </c>
      <c r="E445" s="39">
        <v>130</v>
      </c>
      <c r="F445" s="39">
        <v>130</v>
      </c>
      <c r="G445" s="39">
        <v>130</v>
      </c>
      <c r="H445" s="39">
        <v>130</v>
      </c>
      <c r="I445" s="39">
        <v>130</v>
      </c>
      <c r="J445" s="39">
        <v>130</v>
      </c>
      <c r="K445" s="16"/>
      <c r="L445" s="92">
        <v>3</v>
      </c>
      <c r="M445" s="92">
        <v>3</v>
      </c>
      <c r="N445" s="92">
        <v>6</v>
      </c>
      <c r="O445" s="26">
        <v>2</v>
      </c>
      <c r="P445" s="26">
        <v>7</v>
      </c>
      <c r="Q445" s="27">
        <v>9</v>
      </c>
      <c r="R445" s="27">
        <v>9</v>
      </c>
      <c r="S445" s="27">
        <v>9</v>
      </c>
      <c r="T445" s="27">
        <v>9</v>
      </c>
      <c r="U445" s="16"/>
      <c r="V445" s="28">
        <f t="shared" si="243"/>
        <v>390</v>
      </c>
      <c r="W445" s="28">
        <f t="shared" si="244"/>
        <v>390</v>
      </c>
      <c r="X445" s="28">
        <f t="shared" si="252"/>
        <v>780</v>
      </c>
      <c r="Y445" s="28">
        <f t="shared" si="246"/>
        <v>260</v>
      </c>
      <c r="Z445" s="28">
        <f t="shared" si="247"/>
        <v>910</v>
      </c>
      <c r="AA445" s="28">
        <f t="shared" si="253"/>
        <v>1170</v>
      </c>
      <c r="AB445" s="83">
        <f t="shared" si="248"/>
        <v>1170</v>
      </c>
      <c r="AC445" s="83">
        <f t="shared" si="249"/>
        <v>1170</v>
      </c>
      <c r="AD445" s="108">
        <f t="shared" si="250"/>
        <v>1170</v>
      </c>
    </row>
    <row r="446" spans="1:30" ht="15">
      <c r="A446" s="21">
        <v>9015</v>
      </c>
      <c r="B446" s="22" t="s">
        <v>168</v>
      </c>
      <c r="C446" s="38">
        <v>118</v>
      </c>
      <c r="D446" s="38">
        <v>118</v>
      </c>
      <c r="E446" s="39">
        <v>120</v>
      </c>
      <c r="F446" s="39">
        <v>120</v>
      </c>
      <c r="G446" s="39">
        <v>120</v>
      </c>
      <c r="H446" s="39">
        <v>120</v>
      </c>
      <c r="I446" s="39">
        <v>120</v>
      </c>
      <c r="J446" s="39">
        <v>120</v>
      </c>
      <c r="K446" s="16"/>
      <c r="L446" s="92">
        <v>0</v>
      </c>
      <c r="M446" s="92">
        <v>0</v>
      </c>
      <c r="N446" s="92">
        <v>0</v>
      </c>
      <c r="O446" s="26">
        <v>0</v>
      </c>
      <c r="P446" s="26">
        <v>0</v>
      </c>
      <c r="Q446" s="27">
        <v>0</v>
      </c>
      <c r="R446" s="27">
        <v>0</v>
      </c>
      <c r="S446" s="27">
        <v>0</v>
      </c>
      <c r="T446" s="27">
        <v>0</v>
      </c>
      <c r="U446" s="16"/>
      <c r="V446" s="28">
        <f t="shared" si="243"/>
        <v>0</v>
      </c>
      <c r="W446" s="28">
        <f t="shared" si="244"/>
        <v>0</v>
      </c>
      <c r="X446" s="28">
        <f t="shared" si="252"/>
        <v>0</v>
      </c>
      <c r="Y446" s="28">
        <f t="shared" si="246"/>
        <v>0</v>
      </c>
      <c r="Z446" s="28">
        <f t="shared" si="247"/>
        <v>0</v>
      </c>
      <c r="AA446" s="28">
        <f t="shared" si="253"/>
        <v>0</v>
      </c>
      <c r="AB446" s="83">
        <f t="shared" si="248"/>
        <v>0</v>
      </c>
      <c r="AC446" s="83">
        <f t="shared" si="249"/>
        <v>0</v>
      </c>
      <c r="AD446" s="108">
        <f t="shared" si="250"/>
        <v>0</v>
      </c>
    </row>
    <row r="447" spans="1:30" ht="15">
      <c r="A447" s="21">
        <v>9016</v>
      </c>
      <c r="B447" s="22" t="s">
        <v>169</v>
      </c>
      <c r="C447" s="38">
        <v>25</v>
      </c>
      <c r="D447" s="38">
        <v>25</v>
      </c>
      <c r="E447" s="39">
        <v>25</v>
      </c>
      <c r="F447" s="39">
        <v>25</v>
      </c>
      <c r="G447" s="39">
        <v>25</v>
      </c>
      <c r="H447" s="39">
        <v>25</v>
      </c>
      <c r="I447" s="39">
        <v>25</v>
      </c>
      <c r="J447" s="39">
        <v>25</v>
      </c>
      <c r="K447" s="16"/>
      <c r="L447" s="92">
        <v>0</v>
      </c>
      <c r="M447" s="92">
        <v>0</v>
      </c>
      <c r="N447" s="92">
        <v>0</v>
      </c>
      <c r="O447" s="26">
        <v>0</v>
      </c>
      <c r="P447" s="26">
        <v>0</v>
      </c>
      <c r="Q447" s="27">
        <v>0</v>
      </c>
      <c r="R447" s="27">
        <v>0</v>
      </c>
      <c r="S447" s="27">
        <v>0</v>
      </c>
      <c r="T447" s="27">
        <v>0</v>
      </c>
      <c r="U447" s="16"/>
      <c r="V447" s="28">
        <f t="shared" si="243"/>
        <v>0</v>
      </c>
      <c r="W447" s="28">
        <f t="shared" si="244"/>
        <v>0</v>
      </c>
      <c r="X447" s="28">
        <f t="shared" si="252"/>
        <v>0</v>
      </c>
      <c r="Y447" s="28">
        <f t="shared" si="246"/>
        <v>0</v>
      </c>
      <c r="Z447" s="28">
        <f t="shared" si="247"/>
        <v>0</v>
      </c>
      <c r="AA447" s="28">
        <f t="shared" si="253"/>
        <v>0</v>
      </c>
      <c r="AB447" s="83">
        <f t="shared" si="248"/>
        <v>0</v>
      </c>
      <c r="AC447" s="83">
        <f t="shared" si="249"/>
        <v>0</v>
      </c>
      <c r="AD447" s="108">
        <f t="shared" si="250"/>
        <v>0</v>
      </c>
    </row>
    <row r="448" spans="1:30" ht="15">
      <c r="A448" s="21">
        <v>9017</v>
      </c>
      <c r="B448" s="22" t="s">
        <v>170</v>
      </c>
      <c r="C448" s="38">
        <v>50</v>
      </c>
      <c r="D448" s="38">
        <v>50</v>
      </c>
      <c r="E448" s="39">
        <v>50</v>
      </c>
      <c r="F448" s="39">
        <v>50</v>
      </c>
      <c r="G448" s="39">
        <v>50</v>
      </c>
      <c r="H448" s="39">
        <v>50</v>
      </c>
      <c r="I448" s="39">
        <v>50</v>
      </c>
      <c r="J448" s="39">
        <v>50</v>
      </c>
      <c r="K448" s="16"/>
      <c r="L448" s="92">
        <v>0</v>
      </c>
      <c r="M448" s="92">
        <v>0</v>
      </c>
      <c r="N448" s="92">
        <v>0</v>
      </c>
      <c r="O448" s="26">
        <v>0</v>
      </c>
      <c r="P448" s="26">
        <v>0</v>
      </c>
      <c r="Q448" s="27">
        <v>0</v>
      </c>
      <c r="R448" s="27">
        <v>0</v>
      </c>
      <c r="S448" s="27">
        <v>0</v>
      </c>
      <c r="T448" s="27">
        <v>0</v>
      </c>
      <c r="U448" s="16"/>
      <c r="V448" s="28">
        <f t="shared" si="243"/>
        <v>0</v>
      </c>
      <c r="W448" s="28">
        <f t="shared" si="244"/>
        <v>0</v>
      </c>
      <c r="X448" s="28">
        <f t="shared" si="252"/>
        <v>0</v>
      </c>
      <c r="Y448" s="28">
        <f t="shared" si="246"/>
        <v>0</v>
      </c>
      <c r="Z448" s="28">
        <f t="shared" si="247"/>
        <v>0</v>
      </c>
      <c r="AA448" s="28">
        <f t="shared" si="253"/>
        <v>0</v>
      </c>
      <c r="AB448" s="83">
        <f t="shared" si="248"/>
        <v>0</v>
      </c>
      <c r="AC448" s="83">
        <f t="shared" si="249"/>
        <v>0</v>
      </c>
      <c r="AD448" s="108">
        <f t="shared" si="250"/>
        <v>0</v>
      </c>
    </row>
    <row r="449" spans="1:30" ht="15">
      <c r="A449" s="21">
        <v>9018</v>
      </c>
      <c r="B449" s="22" t="s">
        <v>171</v>
      </c>
      <c r="C449" s="38">
        <v>93</v>
      </c>
      <c r="D449" s="38">
        <v>93</v>
      </c>
      <c r="E449" s="39">
        <v>100</v>
      </c>
      <c r="F449" s="39">
        <v>100</v>
      </c>
      <c r="G449" s="39">
        <v>100</v>
      </c>
      <c r="H449" s="39">
        <v>100</v>
      </c>
      <c r="I449" s="39">
        <v>100</v>
      </c>
      <c r="J449" s="39">
        <v>100</v>
      </c>
      <c r="K449" s="16"/>
      <c r="L449" s="92">
        <v>0</v>
      </c>
      <c r="M449" s="92">
        <v>0</v>
      </c>
      <c r="N449" s="92">
        <v>0</v>
      </c>
      <c r="O449" s="26">
        <v>0</v>
      </c>
      <c r="P449" s="26">
        <v>0</v>
      </c>
      <c r="Q449" s="27">
        <v>0</v>
      </c>
      <c r="R449" s="27">
        <v>0</v>
      </c>
      <c r="S449" s="27">
        <v>0</v>
      </c>
      <c r="T449" s="27">
        <v>0</v>
      </c>
      <c r="U449" s="16"/>
      <c r="V449" s="83">
        <f t="shared" si="243"/>
        <v>0</v>
      </c>
      <c r="W449" s="28">
        <f t="shared" si="244"/>
        <v>0</v>
      </c>
      <c r="X449" s="28">
        <f t="shared" si="252"/>
        <v>0</v>
      </c>
      <c r="Y449" s="28">
        <f t="shared" si="246"/>
        <v>0</v>
      </c>
      <c r="Z449" s="28">
        <f t="shared" si="247"/>
        <v>0</v>
      </c>
      <c r="AA449" s="28">
        <f t="shared" si="253"/>
        <v>0</v>
      </c>
      <c r="AB449" s="28">
        <f t="shared" si="248"/>
        <v>0</v>
      </c>
      <c r="AC449" s="28">
        <f t="shared" si="249"/>
        <v>0</v>
      </c>
      <c r="AD449" s="108">
        <f t="shared" si="250"/>
        <v>0</v>
      </c>
    </row>
    <row r="450" spans="1:30" ht="15">
      <c r="A450" s="21">
        <v>9019</v>
      </c>
      <c r="B450" s="22" t="s">
        <v>172</v>
      </c>
      <c r="C450" s="38">
        <v>118</v>
      </c>
      <c r="D450" s="38">
        <v>118</v>
      </c>
      <c r="E450" s="39">
        <v>120</v>
      </c>
      <c r="F450" s="39">
        <v>120</v>
      </c>
      <c r="G450" s="39">
        <v>120</v>
      </c>
      <c r="H450" s="39">
        <v>120</v>
      </c>
      <c r="I450" s="39">
        <v>120</v>
      </c>
      <c r="J450" s="39">
        <v>120</v>
      </c>
      <c r="K450" s="16"/>
      <c r="L450" s="92">
        <v>0</v>
      </c>
      <c r="M450" s="92">
        <v>0</v>
      </c>
      <c r="N450" s="92">
        <v>0</v>
      </c>
      <c r="O450" s="26">
        <v>0</v>
      </c>
      <c r="P450" s="26">
        <v>0</v>
      </c>
      <c r="Q450" s="27">
        <v>0</v>
      </c>
      <c r="R450" s="27">
        <v>0</v>
      </c>
      <c r="S450" s="27">
        <v>0</v>
      </c>
      <c r="T450" s="27">
        <v>0</v>
      </c>
      <c r="U450" s="16"/>
      <c r="V450" s="28">
        <f t="shared" si="243"/>
        <v>0</v>
      </c>
      <c r="W450" s="28">
        <f t="shared" si="244"/>
        <v>0</v>
      </c>
      <c r="X450" s="28">
        <f t="shared" si="252"/>
        <v>0</v>
      </c>
      <c r="Y450" s="28">
        <f t="shared" si="246"/>
        <v>0</v>
      </c>
      <c r="Z450" s="28">
        <f t="shared" si="247"/>
        <v>0</v>
      </c>
      <c r="AA450" s="28">
        <f t="shared" si="253"/>
        <v>0</v>
      </c>
      <c r="AB450" s="83">
        <f t="shared" si="248"/>
        <v>0</v>
      </c>
      <c r="AC450" s="83">
        <f t="shared" si="249"/>
        <v>0</v>
      </c>
      <c r="AD450" s="108">
        <f t="shared" si="250"/>
        <v>0</v>
      </c>
    </row>
    <row r="451" spans="1:30" ht="15">
      <c r="A451" s="21">
        <v>9020</v>
      </c>
      <c r="B451" s="22" t="s">
        <v>173</v>
      </c>
      <c r="C451" s="38">
        <v>50</v>
      </c>
      <c r="D451" s="38">
        <v>50</v>
      </c>
      <c r="E451" s="39">
        <v>50</v>
      </c>
      <c r="F451" s="39">
        <v>50</v>
      </c>
      <c r="G451" s="39">
        <v>50</v>
      </c>
      <c r="H451" s="39">
        <v>50</v>
      </c>
      <c r="I451" s="39">
        <v>50</v>
      </c>
      <c r="J451" s="39">
        <v>50</v>
      </c>
      <c r="K451" s="16"/>
      <c r="L451" s="92">
        <v>0</v>
      </c>
      <c r="M451" s="92">
        <v>0</v>
      </c>
      <c r="N451" s="92">
        <v>0</v>
      </c>
      <c r="O451" s="26">
        <v>0</v>
      </c>
      <c r="P451" s="26">
        <v>0</v>
      </c>
      <c r="Q451" s="27">
        <v>0</v>
      </c>
      <c r="R451" s="27">
        <v>0</v>
      </c>
      <c r="S451" s="27">
        <v>0</v>
      </c>
      <c r="T451" s="27">
        <v>0</v>
      </c>
      <c r="U451" s="16"/>
      <c r="V451" s="28">
        <f t="shared" si="243"/>
        <v>0</v>
      </c>
      <c r="W451" s="28">
        <f t="shared" si="244"/>
        <v>0</v>
      </c>
      <c r="X451" s="28">
        <f t="shared" si="252"/>
        <v>0</v>
      </c>
      <c r="Y451" s="28">
        <f t="shared" si="246"/>
        <v>0</v>
      </c>
      <c r="Z451" s="28">
        <f t="shared" si="247"/>
        <v>0</v>
      </c>
      <c r="AA451" s="28">
        <f t="shared" si="253"/>
        <v>0</v>
      </c>
      <c r="AB451" s="83">
        <f t="shared" si="248"/>
        <v>0</v>
      </c>
      <c r="AC451" s="83">
        <f t="shared" si="249"/>
        <v>0</v>
      </c>
      <c r="AD451" s="108">
        <f t="shared" si="250"/>
        <v>0</v>
      </c>
    </row>
    <row r="452" spans="1:30" ht="15">
      <c r="A452" s="21">
        <v>9014</v>
      </c>
      <c r="B452" s="22" t="s">
        <v>174</v>
      </c>
      <c r="C452" s="38">
        <v>1600</v>
      </c>
      <c r="D452" s="38">
        <v>1600</v>
      </c>
      <c r="E452" s="39">
        <v>1600</v>
      </c>
      <c r="F452" s="39">
        <v>1600</v>
      </c>
      <c r="G452" s="39">
        <v>1600</v>
      </c>
      <c r="H452" s="39">
        <v>1600</v>
      </c>
      <c r="I452" s="39">
        <v>1600</v>
      </c>
      <c r="J452" s="39">
        <v>1600</v>
      </c>
      <c r="K452" s="16"/>
      <c r="L452" s="92">
        <v>7</v>
      </c>
      <c r="M452" s="92">
        <v>7</v>
      </c>
      <c r="N452" s="92">
        <v>14</v>
      </c>
      <c r="O452" s="26">
        <v>3</v>
      </c>
      <c r="P452" s="26">
        <v>10</v>
      </c>
      <c r="Q452" s="27">
        <v>13</v>
      </c>
      <c r="R452" s="27">
        <v>13</v>
      </c>
      <c r="S452" s="27">
        <v>13</v>
      </c>
      <c r="T452" s="27">
        <v>13</v>
      </c>
      <c r="U452" s="16"/>
      <c r="V452" s="28">
        <f t="shared" si="243"/>
        <v>11200</v>
      </c>
      <c r="W452" s="28">
        <f t="shared" si="244"/>
        <v>11200</v>
      </c>
      <c r="X452" s="28">
        <f t="shared" si="252"/>
        <v>22400</v>
      </c>
      <c r="Y452" s="28">
        <f t="shared" si="246"/>
        <v>4800</v>
      </c>
      <c r="Z452" s="28">
        <f t="shared" si="247"/>
        <v>16000</v>
      </c>
      <c r="AA452" s="28">
        <f>SUM(Y452:Z452)</f>
        <v>20800</v>
      </c>
      <c r="AB452" s="83">
        <f t="shared" si="248"/>
        <v>20800</v>
      </c>
      <c r="AC452" s="83">
        <f t="shared" si="249"/>
        <v>20800</v>
      </c>
      <c r="AD452" s="108">
        <f t="shared" si="250"/>
        <v>20800</v>
      </c>
    </row>
    <row r="453" spans="1:30" ht="15">
      <c r="A453" s="21">
        <v>9024</v>
      </c>
      <c r="B453" s="22" t="s">
        <v>175</v>
      </c>
      <c r="C453" s="162" t="s">
        <v>289</v>
      </c>
      <c r="D453" s="162" t="s">
        <v>289</v>
      </c>
      <c r="E453" s="162" t="s">
        <v>289</v>
      </c>
      <c r="F453" s="162" t="s">
        <v>289</v>
      </c>
      <c r="G453" s="162" t="s">
        <v>289</v>
      </c>
      <c r="H453" s="162" t="s">
        <v>289</v>
      </c>
      <c r="I453" s="162" t="s">
        <v>289</v>
      </c>
      <c r="J453" s="162" t="s">
        <v>289</v>
      </c>
      <c r="K453" s="16"/>
      <c r="L453" s="31">
        <v>536</v>
      </c>
      <c r="M453" s="31">
        <v>751</v>
      </c>
      <c r="N453" s="31">
        <v>1287</v>
      </c>
      <c r="O453" s="31">
        <v>322</v>
      </c>
      <c r="P453" s="31">
        <v>965</v>
      </c>
      <c r="Q453" s="31">
        <v>1287</v>
      </c>
      <c r="R453" s="31">
        <v>1287</v>
      </c>
      <c r="S453" s="31">
        <v>1287</v>
      </c>
      <c r="T453" s="31">
        <v>1287</v>
      </c>
      <c r="U453" s="16"/>
      <c r="V453" s="31">
        <v>536</v>
      </c>
      <c r="W453" s="31">
        <v>751</v>
      </c>
      <c r="X453" s="31">
        <v>1287</v>
      </c>
      <c r="Y453" s="31">
        <v>322</v>
      </c>
      <c r="Z453" s="31">
        <v>965</v>
      </c>
      <c r="AA453" s="31">
        <v>1287</v>
      </c>
      <c r="AB453" s="84">
        <v>1287</v>
      </c>
      <c r="AC453" s="84">
        <v>1287</v>
      </c>
      <c r="AD453" s="115">
        <v>1287</v>
      </c>
    </row>
    <row r="454" spans="1:30" ht="15">
      <c r="A454" s="21">
        <v>9025</v>
      </c>
      <c r="B454" s="22" t="s">
        <v>162</v>
      </c>
      <c r="C454" s="38">
        <v>100</v>
      </c>
      <c r="D454" s="38">
        <v>100</v>
      </c>
      <c r="E454" s="39">
        <v>100</v>
      </c>
      <c r="F454" s="39">
        <v>100</v>
      </c>
      <c r="G454" s="39">
        <v>100</v>
      </c>
      <c r="H454" s="39">
        <v>100</v>
      </c>
      <c r="I454" s="39">
        <v>100</v>
      </c>
      <c r="J454" s="39">
        <v>100</v>
      </c>
      <c r="K454" s="16"/>
      <c r="L454" s="25">
        <v>300</v>
      </c>
      <c r="M454" s="25">
        <v>300</v>
      </c>
      <c r="N454" s="25">
        <v>600</v>
      </c>
      <c r="O454" s="26">
        <v>150</v>
      </c>
      <c r="P454" s="26">
        <v>450</v>
      </c>
      <c r="Q454" s="27">
        <v>600</v>
      </c>
      <c r="R454" s="27">
        <v>600</v>
      </c>
      <c r="S454" s="27">
        <v>600</v>
      </c>
      <c r="T454" s="27">
        <v>600</v>
      </c>
      <c r="U454" s="16"/>
      <c r="V454" s="28">
        <f>L454*D454</f>
        <v>30000</v>
      </c>
      <c r="W454" s="28">
        <f>M454*E454</f>
        <v>30000</v>
      </c>
      <c r="X454" s="28">
        <f>V454+W454</f>
        <v>60000</v>
      </c>
      <c r="Y454" s="28">
        <v>15000</v>
      </c>
      <c r="Z454" s="28">
        <v>45000</v>
      </c>
      <c r="AA454" s="28">
        <v>60000</v>
      </c>
      <c r="AB454" s="83">
        <v>60000</v>
      </c>
      <c r="AC454" s="83">
        <v>60000</v>
      </c>
      <c r="AD454" s="108">
        <v>60000</v>
      </c>
    </row>
    <row r="455" spans="1:30" ht="15">
      <c r="A455" s="34" t="s">
        <v>158</v>
      </c>
      <c r="B455" s="35"/>
      <c r="C455" s="56"/>
      <c r="D455" s="56"/>
      <c r="E455" s="56"/>
      <c r="F455" s="56"/>
      <c r="G455" s="56"/>
      <c r="H455" s="56"/>
      <c r="I455" s="56"/>
      <c r="J455" s="56"/>
      <c r="K455" s="16"/>
      <c r="L455" s="25"/>
      <c r="M455" s="25"/>
      <c r="N455" s="25"/>
      <c r="O455" s="26"/>
      <c r="P455" s="26"/>
      <c r="Q455" s="22"/>
      <c r="R455" s="52"/>
      <c r="S455" s="52"/>
      <c r="T455" s="52"/>
      <c r="U455" s="16"/>
      <c r="V455" s="37">
        <f aca="true" t="shared" si="254" ref="V455:AD455">SUM(V437:V454)</f>
        <v>553486</v>
      </c>
      <c r="W455" s="37">
        <f t="shared" si="254"/>
        <v>553701</v>
      </c>
      <c r="X455" s="37">
        <f t="shared" si="254"/>
        <v>1107187</v>
      </c>
      <c r="Y455" s="37">
        <f t="shared" si="254"/>
        <v>284982</v>
      </c>
      <c r="Z455" s="37">
        <f t="shared" si="254"/>
        <v>856785</v>
      </c>
      <c r="AA455" s="37">
        <f t="shared" si="254"/>
        <v>1141767</v>
      </c>
      <c r="AB455" s="37">
        <f t="shared" si="254"/>
        <v>1177667</v>
      </c>
      <c r="AC455" s="37">
        <f t="shared" si="254"/>
        <v>1213937</v>
      </c>
      <c r="AD455" s="116">
        <f t="shared" si="254"/>
        <v>1250077</v>
      </c>
    </row>
    <row r="456" spans="1:30" ht="15">
      <c r="A456" s="45"/>
      <c r="B456" s="35"/>
      <c r="C456" s="56"/>
      <c r="D456" s="56"/>
      <c r="E456" s="56"/>
      <c r="F456" s="56"/>
      <c r="G456" s="56"/>
      <c r="H456" s="56"/>
      <c r="I456" s="56"/>
      <c r="J456" s="56"/>
      <c r="K456" s="16"/>
      <c r="L456" s="25"/>
      <c r="M456" s="25"/>
      <c r="N456" s="25"/>
      <c r="O456" s="26"/>
      <c r="P456" s="26"/>
      <c r="Q456" s="53"/>
      <c r="R456" s="26"/>
      <c r="S456" s="26"/>
      <c r="T456" s="26"/>
      <c r="U456" s="16"/>
      <c r="V456" s="28"/>
      <c r="W456" s="28"/>
      <c r="X456" s="28"/>
      <c r="Y456" s="28"/>
      <c r="Z456" s="28"/>
      <c r="AA456" s="28"/>
      <c r="AB456" s="83"/>
      <c r="AC456" s="28"/>
      <c r="AD456" s="108"/>
    </row>
    <row r="457" spans="1:30" ht="15">
      <c r="A457" s="124" t="s">
        <v>176</v>
      </c>
      <c r="B457" s="125"/>
      <c r="C457" s="141"/>
      <c r="D457" s="141"/>
      <c r="E457" s="141"/>
      <c r="F457" s="141"/>
      <c r="G457" s="141"/>
      <c r="H457" s="141"/>
      <c r="I457" s="141"/>
      <c r="J457" s="141"/>
      <c r="K457" s="16"/>
      <c r="L457" s="138"/>
      <c r="M457" s="138"/>
      <c r="N457" s="138"/>
      <c r="O457" s="120"/>
      <c r="P457" s="120"/>
      <c r="Q457" s="142"/>
      <c r="R457" s="120"/>
      <c r="S457" s="120"/>
      <c r="T457" s="120"/>
      <c r="U457" s="16"/>
      <c r="V457" s="121"/>
      <c r="W457" s="121"/>
      <c r="X457" s="121"/>
      <c r="Y457" s="121"/>
      <c r="Z457" s="121"/>
      <c r="AA457" s="121"/>
      <c r="AB457" s="122"/>
      <c r="AC457" s="121"/>
      <c r="AD457" s="123"/>
    </row>
    <row r="458" spans="1:30" ht="15">
      <c r="A458" s="29">
        <v>8001</v>
      </c>
      <c r="B458" s="22" t="s">
        <v>177</v>
      </c>
      <c r="C458" s="38">
        <v>3</v>
      </c>
      <c r="D458" s="38">
        <v>3</v>
      </c>
      <c r="E458" s="39">
        <v>3</v>
      </c>
      <c r="F458" s="39">
        <v>3</v>
      </c>
      <c r="G458" s="39">
        <v>3</v>
      </c>
      <c r="H458" s="39">
        <v>3</v>
      </c>
      <c r="I458" s="39">
        <v>3</v>
      </c>
      <c r="J458" s="39">
        <v>3</v>
      </c>
      <c r="K458" s="16"/>
      <c r="L458" s="92">
        <v>65595</v>
      </c>
      <c r="M458" s="92">
        <v>65595</v>
      </c>
      <c r="N458" s="92">
        <v>131190</v>
      </c>
      <c r="O458" s="26">
        <v>32797</v>
      </c>
      <c r="P458" s="26">
        <v>98392</v>
      </c>
      <c r="Q458" s="27">
        <v>131189</v>
      </c>
      <c r="R458" s="27">
        <v>131189</v>
      </c>
      <c r="S458" s="27">
        <v>131189</v>
      </c>
      <c r="T458" s="27">
        <v>131189</v>
      </c>
      <c r="U458" s="16"/>
      <c r="V458" s="28">
        <f aca="true" t="shared" si="255" ref="V458:V475">L458*D458</f>
        <v>196785</v>
      </c>
      <c r="W458" s="28">
        <f aca="true" t="shared" si="256" ref="W458:W475">M458*E458</f>
        <v>196785</v>
      </c>
      <c r="X458" s="28">
        <f aca="true" t="shared" si="257" ref="X458:X463">V458+W458</f>
        <v>393570</v>
      </c>
      <c r="Y458" s="28">
        <f aca="true" t="shared" si="258" ref="Y458:Y475">F458*O458</f>
        <v>98391</v>
      </c>
      <c r="Z458" s="28">
        <f aca="true" t="shared" si="259" ref="Z458:Z475">G458*P458</f>
        <v>295176</v>
      </c>
      <c r="AA458" s="28">
        <f>SUM(Y458:Z458)</f>
        <v>393567</v>
      </c>
      <c r="AB458" s="83">
        <f aca="true" t="shared" si="260" ref="AB458:AB475">H458*R458</f>
        <v>393567</v>
      </c>
      <c r="AC458" s="83">
        <f aca="true" t="shared" si="261" ref="AC458:AC475">I458*S458</f>
        <v>393567</v>
      </c>
      <c r="AD458" s="108">
        <f aca="true" t="shared" si="262" ref="AD458:AD475">J458*T458</f>
        <v>393567</v>
      </c>
    </row>
    <row r="459" spans="1:30" ht="15">
      <c r="A459" s="21">
        <v>8003</v>
      </c>
      <c r="B459" s="22" t="s">
        <v>178</v>
      </c>
      <c r="C459" s="38">
        <v>15</v>
      </c>
      <c r="D459" s="38">
        <v>15</v>
      </c>
      <c r="E459" s="39">
        <v>15</v>
      </c>
      <c r="F459" s="39">
        <v>15</v>
      </c>
      <c r="G459" s="39">
        <v>15</v>
      </c>
      <c r="H459" s="39">
        <v>15</v>
      </c>
      <c r="I459" s="39">
        <v>15</v>
      </c>
      <c r="J459" s="39">
        <v>15</v>
      </c>
      <c r="K459" s="16"/>
      <c r="L459" s="92">
        <v>179</v>
      </c>
      <c r="M459" s="92">
        <v>179</v>
      </c>
      <c r="N459" s="92">
        <v>358</v>
      </c>
      <c r="O459" s="26">
        <v>89</v>
      </c>
      <c r="P459" s="26">
        <v>268</v>
      </c>
      <c r="Q459" s="27">
        <v>357</v>
      </c>
      <c r="R459" s="27">
        <v>357</v>
      </c>
      <c r="S459" s="27">
        <v>357</v>
      </c>
      <c r="T459" s="27">
        <v>357</v>
      </c>
      <c r="U459" s="16"/>
      <c r="V459" s="28">
        <f t="shared" si="255"/>
        <v>2685</v>
      </c>
      <c r="W459" s="28">
        <f t="shared" si="256"/>
        <v>2685</v>
      </c>
      <c r="X459" s="28">
        <f t="shared" si="257"/>
        <v>5370</v>
      </c>
      <c r="Y459" s="28">
        <f t="shared" si="258"/>
        <v>1335</v>
      </c>
      <c r="Z459" s="28">
        <f t="shared" si="259"/>
        <v>4020</v>
      </c>
      <c r="AA459" s="28">
        <f aca="true" t="shared" si="263" ref="AA459:AA465">SUM(Y459:Z459)</f>
        <v>5355</v>
      </c>
      <c r="AB459" s="83">
        <f t="shared" si="260"/>
        <v>5355</v>
      </c>
      <c r="AC459" s="83">
        <f t="shared" si="261"/>
        <v>5355</v>
      </c>
      <c r="AD459" s="108">
        <f t="shared" si="262"/>
        <v>5355</v>
      </c>
    </row>
    <row r="460" spans="1:30" ht="15">
      <c r="A460" s="21">
        <v>8004</v>
      </c>
      <c r="B460" s="22" t="s">
        <v>179</v>
      </c>
      <c r="C460" s="38">
        <v>25</v>
      </c>
      <c r="D460" s="38">
        <v>25</v>
      </c>
      <c r="E460" s="39">
        <v>25</v>
      </c>
      <c r="F460" s="39">
        <v>25</v>
      </c>
      <c r="G460" s="39">
        <v>25</v>
      </c>
      <c r="H460" s="39">
        <v>25</v>
      </c>
      <c r="I460" s="39">
        <v>25</v>
      </c>
      <c r="J460" s="39">
        <v>25</v>
      </c>
      <c r="K460" s="16"/>
      <c r="L460" s="92">
        <v>1</v>
      </c>
      <c r="M460" s="92">
        <v>1</v>
      </c>
      <c r="N460" s="92">
        <v>2</v>
      </c>
      <c r="O460" s="26">
        <v>0</v>
      </c>
      <c r="P460" s="26">
        <v>1</v>
      </c>
      <c r="Q460" s="27">
        <v>1</v>
      </c>
      <c r="R460" s="27">
        <v>1</v>
      </c>
      <c r="S460" s="27">
        <v>0</v>
      </c>
      <c r="T460" s="27">
        <v>0</v>
      </c>
      <c r="U460" s="16"/>
      <c r="V460" s="28">
        <f t="shared" si="255"/>
        <v>25</v>
      </c>
      <c r="W460" s="28">
        <f t="shared" si="256"/>
        <v>25</v>
      </c>
      <c r="X460" s="28">
        <f t="shared" si="257"/>
        <v>50</v>
      </c>
      <c r="Y460" s="28">
        <f t="shared" si="258"/>
        <v>0</v>
      </c>
      <c r="Z460" s="28">
        <f t="shared" si="259"/>
        <v>25</v>
      </c>
      <c r="AA460" s="28">
        <f t="shared" si="263"/>
        <v>25</v>
      </c>
      <c r="AB460" s="83">
        <f t="shared" si="260"/>
        <v>25</v>
      </c>
      <c r="AC460" s="83">
        <f t="shared" si="261"/>
        <v>0</v>
      </c>
      <c r="AD460" s="108">
        <f t="shared" si="262"/>
        <v>0</v>
      </c>
    </row>
    <row r="461" spans="1:30" ht="15">
      <c r="A461" s="21">
        <v>8005</v>
      </c>
      <c r="B461" s="22" t="s">
        <v>180</v>
      </c>
      <c r="C461" s="38">
        <v>3</v>
      </c>
      <c r="D461" s="38">
        <v>3</v>
      </c>
      <c r="E461" s="39">
        <v>3</v>
      </c>
      <c r="F461" s="39">
        <v>3</v>
      </c>
      <c r="G461" s="39">
        <v>3</v>
      </c>
      <c r="H461" s="39">
        <v>3</v>
      </c>
      <c r="I461" s="39">
        <v>3</v>
      </c>
      <c r="J461" s="39">
        <v>3</v>
      </c>
      <c r="K461" s="16"/>
      <c r="L461" s="92">
        <v>1327</v>
      </c>
      <c r="M461" s="92">
        <v>1327</v>
      </c>
      <c r="N461" s="92">
        <v>2654</v>
      </c>
      <c r="O461" s="26">
        <v>502</v>
      </c>
      <c r="P461" s="26">
        <v>1506</v>
      </c>
      <c r="Q461" s="27">
        <v>2008</v>
      </c>
      <c r="R461" s="27">
        <v>1520</v>
      </c>
      <c r="S461" s="27">
        <v>1151</v>
      </c>
      <c r="T461" s="27">
        <v>871</v>
      </c>
      <c r="U461" s="16"/>
      <c r="V461" s="28">
        <f t="shared" si="255"/>
        <v>3981</v>
      </c>
      <c r="W461" s="28">
        <f t="shared" si="256"/>
        <v>3981</v>
      </c>
      <c r="X461" s="28">
        <f t="shared" si="257"/>
        <v>7962</v>
      </c>
      <c r="Y461" s="28">
        <f t="shared" si="258"/>
        <v>1506</v>
      </c>
      <c r="Z461" s="28">
        <f t="shared" si="259"/>
        <v>4518</v>
      </c>
      <c r="AA461" s="28">
        <f t="shared" si="263"/>
        <v>6024</v>
      </c>
      <c r="AB461" s="83">
        <f t="shared" si="260"/>
        <v>4560</v>
      </c>
      <c r="AC461" s="83">
        <f t="shared" si="261"/>
        <v>3453</v>
      </c>
      <c r="AD461" s="108">
        <f t="shared" si="262"/>
        <v>2613</v>
      </c>
    </row>
    <row r="462" spans="1:30" ht="15">
      <c r="A462" s="29">
        <v>8007</v>
      </c>
      <c r="B462" s="22" t="s">
        <v>181</v>
      </c>
      <c r="C462" s="38">
        <v>20</v>
      </c>
      <c r="D462" s="38">
        <v>20</v>
      </c>
      <c r="E462" s="39">
        <v>20</v>
      </c>
      <c r="F462" s="39">
        <v>20</v>
      </c>
      <c r="G462" s="39">
        <v>20</v>
      </c>
      <c r="H462" s="39">
        <v>20</v>
      </c>
      <c r="I462" s="39">
        <v>20</v>
      </c>
      <c r="J462" s="39">
        <v>20</v>
      </c>
      <c r="K462" s="16"/>
      <c r="L462" s="92">
        <v>58001</v>
      </c>
      <c r="M462" s="92">
        <v>58001</v>
      </c>
      <c r="N462" s="92">
        <v>116002</v>
      </c>
      <c r="O462" s="26">
        <v>29580</v>
      </c>
      <c r="P462" s="26">
        <v>88741</v>
      </c>
      <c r="Q462" s="27">
        <v>118321</v>
      </c>
      <c r="R462" s="27">
        <v>124829</v>
      </c>
      <c r="S462" s="27">
        <v>131694</v>
      </c>
      <c r="T462" s="27">
        <v>138279</v>
      </c>
      <c r="U462" s="16"/>
      <c r="V462" s="28">
        <f t="shared" si="255"/>
        <v>1160020</v>
      </c>
      <c r="W462" s="28">
        <f t="shared" si="256"/>
        <v>1160020</v>
      </c>
      <c r="X462" s="28">
        <f t="shared" si="257"/>
        <v>2320040</v>
      </c>
      <c r="Y462" s="28">
        <f t="shared" si="258"/>
        <v>591600</v>
      </c>
      <c r="Z462" s="28">
        <f t="shared" si="259"/>
        <v>1774820</v>
      </c>
      <c r="AA462" s="28">
        <f t="shared" si="263"/>
        <v>2366420</v>
      </c>
      <c r="AB462" s="83">
        <f t="shared" si="260"/>
        <v>2496580</v>
      </c>
      <c r="AC462" s="83">
        <f t="shared" si="261"/>
        <v>2633880</v>
      </c>
      <c r="AD462" s="108">
        <f t="shared" si="262"/>
        <v>2765580</v>
      </c>
    </row>
    <row r="463" spans="1:30" ht="15">
      <c r="A463" s="21">
        <v>8008</v>
      </c>
      <c r="B463" s="22" t="s">
        <v>182</v>
      </c>
      <c r="C463" s="38">
        <v>200</v>
      </c>
      <c r="D463" s="38">
        <v>200</v>
      </c>
      <c r="E463" s="39">
        <v>200</v>
      </c>
      <c r="F463" s="39">
        <v>200</v>
      </c>
      <c r="G463" s="39">
        <v>200</v>
      </c>
      <c r="H463" s="39">
        <v>200</v>
      </c>
      <c r="I463" s="39">
        <v>200</v>
      </c>
      <c r="J463" s="39">
        <v>200</v>
      </c>
      <c r="K463" s="16"/>
      <c r="L463" s="92">
        <v>1192</v>
      </c>
      <c r="M463" s="92">
        <v>1192</v>
      </c>
      <c r="N463" s="92">
        <v>2384</v>
      </c>
      <c r="O463" s="26">
        <v>596</v>
      </c>
      <c r="P463" s="26">
        <v>1787</v>
      </c>
      <c r="Q463" s="27">
        <v>2383</v>
      </c>
      <c r="R463" s="27">
        <v>2384</v>
      </c>
      <c r="S463" s="27">
        <v>2384</v>
      </c>
      <c r="T463" s="27">
        <v>2384</v>
      </c>
      <c r="U463" s="16"/>
      <c r="V463" s="28">
        <f t="shared" si="255"/>
        <v>238400</v>
      </c>
      <c r="W463" s="28">
        <f t="shared" si="256"/>
        <v>238400</v>
      </c>
      <c r="X463" s="28">
        <f t="shared" si="257"/>
        <v>476800</v>
      </c>
      <c r="Y463" s="28">
        <f t="shared" si="258"/>
        <v>119200</v>
      </c>
      <c r="Z463" s="28">
        <f t="shared" si="259"/>
        <v>357400</v>
      </c>
      <c r="AA463" s="28">
        <f t="shared" si="263"/>
        <v>476600</v>
      </c>
      <c r="AB463" s="83">
        <f t="shared" si="260"/>
        <v>476800</v>
      </c>
      <c r="AC463" s="83">
        <f t="shared" si="261"/>
        <v>476800</v>
      </c>
      <c r="AD463" s="108">
        <f t="shared" si="262"/>
        <v>476800</v>
      </c>
    </row>
    <row r="464" spans="1:30" ht="15">
      <c r="A464" s="21">
        <v>8009</v>
      </c>
      <c r="B464" s="22" t="s">
        <v>183</v>
      </c>
      <c r="C464" s="38">
        <v>40</v>
      </c>
      <c r="D464" s="38">
        <v>40</v>
      </c>
      <c r="E464" s="39">
        <v>40</v>
      </c>
      <c r="F464" s="39">
        <v>40</v>
      </c>
      <c r="G464" s="39">
        <v>40</v>
      </c>
      <c r="H464" s="39">
        <v>40</v>
      </c>
      <c r="I464" s="39">
        <v>40</v>
      </c>
      <c r="J464" s="39">
        <v>40</v>
      </c>
      <c r="K464" s="16"/>
      <c r="L464" s="92">
        <v>1966</v>
      </c>
      <c r="M464" s="92">
        <v>1966</v>
      </c>
      <c r="N464" s="92">
        <v>3932</v>
      </c>
      <c r="O464" s="26">
        <v>983</v>
      </c>
      <c r="P464" s="26">
        <v>2949</v>
      </c>
      <c r="Q464" s="26">
        <v>3932</v>
      </c>
      <c r="R464" s="26">
        <v>3932</v>
      </c>
      <c r="S464" s="26">
        <v>3932</v>
      </c>
      <c r="T464" s="26">
        <v>3932</v>
      </c>
      <c r="U464" s="16"/>
      <c r="V464" s="28">
        <f t="shared" si="255"/>
        <v>78640</v>
      </c>
      <c r="W464" s="28">
        <f t="shared" si="256"/>
        <v>78640</v>
      </c>
      <c r="X464" s="28">
        <f aca="true" t="shared" si="264" ref="X464:X475">V464+W464</f>
        <v>157280</v>
      </c>
      <c r="Y464" s="28">
        <f t="shared" si="258"/>
        <v>39320</v>
      </c>
      <c r="Z464" s="28">
        <f t="shared" si="259"/>
        <v>117960</v>
      </c>
      <c r="AA464" s="28">
        <f t="shared" si="263"/>
        <v>157280</v>
      </c>
      <c r="AB464" s="83">
        <f t="shared" si="260"/>
        <v>157280</v>
      </c>
      <c r="AC464" s="83">
        <f t="shared" si="261"/>
        <v>157280</v>
      </c>
      <c r="AD464" s="108">
        <f t="shared" si="262"/>
        <v>157280</v>
      </c>
    </row>
    <row r="465" spans="1:30" ht="15">
      <c r="A465" s="21">
        <v>8010</v>
      </c>
      <c r="B465" s="22" t="s">
        <v>184</v>
      </c>
      <c r="C465" s="38">
        <v>25</v>
      </c>
      <c r="D465" s="38">
        <v>25</v>
      </c>
      <c r="E465" s="39">
        <v>25</v>
      </c>
      <c r="F465" s="39">
        <v>25</v>
      </c>
      <c r="G465" s="39">
        <v>25</v>
      </c>
      <c r="H465" s="39">
        <v>25</v>
      </c>
      <c r="I465" s="39">
        <v>25</v>
      </c>
      <c r="J465" s="39">
        <v>25</v>
      </c>
      <c r="K465" s="16"/>
      <c r="L465" s="92">
        <v>964</v>
      </c>
      <c r="M465" s="92">
        <v>964</v>
      </c>
      <c r="N465" s="92">
        <v>1928</v>
      </c>
      <c r="O465" s="26">
        <v>482</v>
      </c>
      <c r="P465" s="26">
        <v>1446</v>
      </c>
      <c r="Q465" s="26">
        <v>1928</v>
      </c>
      <c r="R465" s="26">
        <v>1928</v>
      </c>
      <c r="S465" s="26">
        <v>1928</v>
      </c>
      <c r="T465" s="26">
        <v>1928</v>
      </c>
      <c r="U465" s="16"/>
      <c r="V465" s="28">
        <f t="shared" si="255"/>
        <v>24100</v>
      </c>
      <c r="W465" s="28">
        <f t="shared" si="256"/>
        <v>24100</v>
      </c>
      <c r="X465" s="28">
        <f t="shared" si="264"/>
        <v>48200</v>
      </c>
      <c r="Y465" s="28">
        <f t="shared" si="258"/>
        <v>12050</v>
      </c>
      <c r="Z465" s="28">
        <f t="shared" si="259"/>
        <v>36150</v>
      </c>
      <c r="AA465" s="28">
        <f t="shared" si="263"/>
        <v>48200</v>
      </c>
      <c r="AB465" s="83">
        <f t="shared" si="260"/>
        <v>48200</v>
      </c>
      <c r="AC465" s="83">
        <f t="shared" si="261"/>
        <v>48200</v>
      </c>
      <c r="AD465" s="108">
        <f t="shared" si="262"/>
        <v>48200</v>
      </c>
    </row>
    <row r="466" spans="1:30" ht="15">
      <c r="A466" s="21">
        <v>8011</v>
      </c>
      <c r="B466" s="22" t="s">
        <v>185</v>
      </c>
      <c r="C466" s="38">
        <v>55</v>
      </c>
      <c r="D466" s="38">
        <v>55</v>
      </c>
      <c r="E466" s="39">
        <v>55</v>
      </c>
      <c r="F466" s="39">
        <v>55</v>
      </c>
      <c r="G466" s="39">
        <v>55</v>
      </c>
      <c r="H466" s="39">
        <v>55</v>
      </c>
      <c r="I466" s="39">
        <v>55</v>
      </c>
      <c r="J466" s="39">
        <v>55</v>
      </c>
      <c r="K466" s="16"/>
      <c r="L466" s="92">
        <v>1695</v>
      </c>
      <c r="M466" s="92">
        <v>1695</v>
      </c>
      <c r="N466" s="92">
        <v>3390</v>
      </c>
      <c r="O466" s="26">
        <v>847</v>
      </c>
      <c r="P466" s="26">
        <v>2541</v>
      </c>
      <c r="Q466" s="26">
        <v>3388</v>
      </c>
      <c r="R466" s="26">
        <v>3389</v>
      </c>
      <c r="S466" s="26">
        <v>3389</v>
      </c>
      <c r="T466" s="26">
        <v>3389</v>
      </c>
      <c r="U466" s="16"/>
      <c r="V466" s="28">
        <f t="shared" si="255"/>
        <v>93225</v>
      </c>
      <c r="W466" s="28">
        <f t="shared" si="256"/>
        <v>93225</v>
      </c>
      <c r="X466" s="28">
        <f t="shared" si="264"/>
        <v>186450</v>
      </c>
      <c r="Y466" s="28">
        <f t="shared" si="258"/>
        <v>46585</v>
      </c>
      <c r="Z466" s="28">
        <f t="shared" si="259"/>
        <v>139755</v>
      </c>
      <c r="AA466" s="28">
        <f aca="true" t="shared" si="265" ref="AA466:AA475">SUM(Y466:Z466)</f>
        <v>186340</v>
      </c>
      <c r="AB466" s="83">
        <f t="shared" si="260"/>
        <v>186395</v>
      </c>
      <c r="AC466" s="83">
        <f t="shared" si="261"/>
        <v>186395</v>
      </c>
      <c r="AD466" s="108">
        <f t="shared" si="262"/>
        <v>186395</v>
      </c>
    </row>
    <row r="467" spans="1:30" ht="15">
      <c r="A467" s="21">
        <v>8012</v>
      </c>
      <c r="B467" s="22" t="s">
        <v>186</v>
      </c>
      <c r="C467" s="38">
        <v>15</v>
      </c>
      <c r="D467" s="38">
        <v>15</v>
      </c>
      <c r="E467" s="39">
        <v>15</v>
      </c>
      <c r="F467" s="39">
        <v>15</v>
      </c>
      <c r="G467" s="39">
        <v>15</v>
      </c>
      <c r="H467" s="39">
        <v>15</v>
      </c>
      <c r="I467" s="39">
        <v>15</v>
      </c>
      <c r="J467" s="39">
        <v>15</v>
      </c>
      <c r="K467" s="16"/>
      <c r="L467" s="92">
        <v>160</v>
      </c>
      <c r="M467" s="92">
        <v>160</v>
      </c>
      <c r="N467" s="92">
        <v>320</v>
      </c>
      <c r="O467" s="26">
        <v>80</v>
      </c>
      <c r="P467" s="26">
        <v>239</v>
      </c>
      <c r="Q467" s="26">
        <v>319</v>
      </c>
      <c r="R467" s="26">
        <v>320</v>
      </c>
      <c r="S467" s="26">
        <v>320</v>
      </c>
      <c r="T467" s="26">
        <v>320</v>
      </c>
      <c r="U467" s="16"/>
      <c r="V467" s="28">
        <f t="shared" si="255"/>
        <v>2400</v>
      </c>
      <c r="W467" s="28">
        <f t="shared" si="256"/>
        <v>2400</v>
      </c>
      <c r="X467" s="28">
        <f t="shared" si="264"/>
        <v>4800</v>
      </c>
      <c r="Y467" s="28">
        <f t="shared" si="258"/>
        <v>1200</v>
      </c>
      <c r="Z467" s="28">
        <f t="shared" si="259"/>
        <v>3585</v>
      </c>
      <c r="AA467" s="28">
        <f t="shared" si="265"/>
        <v>4785</v>
      </c>
      <c r="AB467" s="83">
        <f t="shared" si="260"/>
        <v>4800</v>
      </c>
      <c r="AC467" s="83">
        <f t="shared" si="261"/>
        <v>4800</v>
      </c>
      <c r="AD467" s="108">
        <f t="shared" si="262"/>
        <v>4800</v>
      </c>
    </row>
    <row r="468" spans="1:30" ht="15">
      <c r="A468" s="21">
        <v>8013</v>
      </c>
      <c r="B468" s="22" t="s">
        <v>187</v>
      </c>
      <c r="C468" s="38">
        <v>25</v>
      </c>
      <c r="D468" s="38">
        <v>25</v>
      </c>
      <c r="E468" s="39">
        <v>25</v>
      </c>
      <c r="F468" s="39">
        <v>25</v>
      </c>
      <c r="G468" s="39">
        <v>25</v>
      </c>
      <c r="H468" s="39">
        <v>25</v>
      </c>
      <c r="I468" s="39">
        <v>25</v>
      </c>
      <c r="J468" s="39">
        <v>25</v>
      </c>
      <c r="K468" s="16"/>
      <c r="L468" s="92">
        <v>4428</v>
      </c>
      <c r="M468" s="92">
        <v>4428</v>
      </c>
      <c r="N468" s="92">
        <v>8856</v>
      </c>
      <c r="O468" s="26">
        <v>2174</v>
      </c>
      <c r="P468" s="26">
        <v>6522</v>
      </c>
      <c r="Q468" s="27">
        <v>8696</v>
      </c>
      <c r="R468" s="27">
        <v>8539</v>
      </c>
      <c r="S468" s="27">
        <v>8386</v>
      </c>
      <c r="T468" s="27">
        <v>8235</v>
      </c>
      <c r="U468" s="16"/>
      <c r="V468" s="28">
        <f t="shared" si="255"/>
        <v>110700</v>
      </c>
      <c r="W468" s="28">
        <f t="shared" si="256"/>
        <v>110700</v>
      </c>
      <c r="X468" s="28">
        <f t="shared" si="264"/>
        <v>221400</v>
      </c>
      <c r="Y468" s="28">
        <f t="shared" si="258"/>
        <v>54350</v>
      </c>
      <c r="Z468" s="28">
        <f t="shared" si="259"/>
        <v>163050</v>
      </c>
      <c r="AA468" s="28">
        <f t="shared" si="265"/>
        <v>217400</v>
      </c>
      <c r="AB468" s="83">
        <f t="shared" si="260"/>
        <v>213475</v>
      </c>
      <c r="AC468" s="83">
        <f t="shared" si="261"/>
        <v>209650</v>
      </c>
      <c r="AD468" s="108">
        <f t="shared" si="262"/>
        <v>205875</v>
      </c>
    </row>
    <row r="469" spans="1:30" ht="15">
      <c r="A469" s="21">
        <v>8014</v>
      </c>
      <c r="B469" s="22" t="s">
        <v>188</v>
      </c>
      <c r="C469" s="38">
        <v>25</v>
      </c>
      <c r="D469" s="38">
        <v>25</v>
      </c>
      <c r="E469" s="39">
        <v>25</v>
      </c>
      <c r="F469" s="39">
        <v>25</v>
      </c>
      <c r="G469" s="39">
        <v>25</v>
      </c>
      <c r="H469" s="39">
        <v>25</v>
      </c>
      <c r="I469" s="39">
        <v>25</v>
      </c>
      <c r="J469" s="39">
        <v>25</v>
      </c>
      <c r="K469" s="16"/>
      <c r="L469" s="92">
        <v>29222</v>
      </c>
      <c r="M469" s="92">
        <v>29222</v>
      </c>
      <c r="N469" s="92">
        <v>58444</v>
      </c>
      <c r="O469" s="26">
        <v>17531</v>
      </c>
      <c r="P469" s="26">
        <v>52594</v>
      </c>
      <c r="Q469" s="27">
        <v>70125</v>
      </c>
      <c r="R469" s="27">
        <v>84142</v>
      </c>
      <c r="S469" s="27">
        <v>100960</v>
      </c>
      <c r="T469" s="27">
        <v>121140</v>
      </c>
      <c r="U469" s="16"/>
      <c r="V469" s="28">
        <f t="shared" si="255"/>
        <v>730550</v>
      </c>
      <c r="W469" s="28">
        <f t="shared" si="256"/>
        <v>730550</v>
      </c>
      <c r="X469" s="28">
        <f t="shared" si="264"/>
        <v>1461100</v>
      </c>
      <c r="Y469" s="28">
        <f t="shared" si="258"/>
        <v>438275</v>
      </c>
      <c r="Z469" s="28">
        <f t="shared" si="259"/>
        <v>1314850</v>
      </c>
      <c r="AA469" s="28">
        <f t="shared" si="265"/>
        <v>1753125</v>
      </c>
      <c r="AB469" s="83">
        <f t="shared" si="260"/>
        <v>2103550</v>
      </c>
      <c r="AC469" s="83">
        <f t="shared" si="261"/>
        <v>2524000</v>
      </c>
      <c r="AD469" s="108">
        <f t="shared" si="262"/>
        <v>3028500</v>
      </c>
    </row>
    <row r="470" spans="1:30" ht="15">
      <c r="A470" s="21">
        <v>8015</v>
      </c>
      <c r="B470" s="22" t="s">
        <v>189</v>
      </c>
      <c r="C470" s="38">
        <v>3</v>
      </c>
      <c r="D470" s="38">
        <v>3</v>
      </c>
      <c r="E470" s="39">
        <v>3</v>
      </c>
      <c r="F470" s="39">
        <v>3</v>
      </c>
      <c r="G470" s="39">
        <v>3</v>
      </c>
      <c r="H470" s="39">
        <v>3</v>
      </c>
      <c r="I470" s="39">
        <v>3</v>
      </c>
      <c r="J470" s="39">
        <v>3</v>
      </c>
      <c r="K470" s="16"/>
      <c r="L470" s="92">
        <v>0</v>
      </c>
      <c r="M470" s="92">
        <v>0</v>
      </c>
      <c r="N470" s="92">
        <v>0</v>
      </c>
      <c r="O470" s="26">
        <v>0</v>
      </c>
      <c r="P470" s="26">
        <v>0</v>
      </c>
      <c r="Q470" s="27">
        <v>0</v>
      </c>
      <c r="R470" s="27">
        <v>0</v>
      </c>
      <c r="S470" s="27">
        <v>0</v>
      </c>
      <c r="T470" s="27">
        <v>0</v>
      </c>
      <c r="U470" s="16"/>
      <c r="V470" s="28">
        <f t="shared" si="255"/>
        <v>0</v>
      </c>
      <c r="W470" s="28">
        <f t="shared" si="256"/>
        <v>0</v>
      </c>
      <c r="X470" s="28">
        <f t="shared" si="264"/>
        <v>0</v>
      </c>
      <c r="Y470" s="28">
        <f t="shared" si="258"/>
        <v>0</v>
      </c>
      <c r="Z470" s="28">
        <f t="shared" si="259"/>
        <v>0</v>
      </c>
      <c r="AA470" s="28">
        <f t="shared" si="265"/>
        <v>0</v>
      </c>
      <c r="AB470" s="83">
        <f t="shared" si="260"/>
        <v>0</v>
      </c>
      <c r="AC470" s="83">
        <f t="shared" si="261"/>
        <v>0</v>
      </c>
      <c r="AD470" s="108">
        <f t="shared" si="262"/>
        <v>0</v>
      </c>
    </row>
    <row r="471" spans="1:30" ht="15">
      <c r="A471" s="21">
        <v>8017</v>
      </c>
      <c r="B471" s="22" t="s">
        <v>190</v>
      </c>
      <c r="C471" s="38">
        <v>25</v>
      </c>
      <c r="D471" s="38">
        <v>25</v>
      </c>
      <c r="E471" s="39">
        <v>25</v>
      </c>
      <c r="F471" s="39">
        <v>25</v>
      </c>
      <c r="G471" s="39">
        <v>25</v>
      </c>
      <c r="H471" s="39">
        <v>25</v>
      </c>
      <c r="I471" s="39">
        <v>25</v>
      </c>
      <c r="J471" s="39">
        <v>25</v>
      </c>
      <c r="K471" s="16"/>
      <c r="L471" s="92">
        <v>0</v>
      </c>
      <c r="M471" s="92">
        <v>0</v>
      </c>
      <c r="N471" s="92">
        <v>0</v>
      </c>
      <c r="O471" s="26">
        <v>0</v>
      </c>
      <c r="P471" s="26">
        <v>0</v>
      </c>
      <c r="Q471" s="27">
        <v>0</v>
      </c>
      <c r="R471" s="27">
        <v>0</v>
      </c>
      <c r="S471" s="27">
        <v>0</v>
      </c>
      <c r="T471" s="27">
        <v>0</v>
      </c>
      <c r="U471" s="16"/>
      <c r="V471" s="28">
        <f t="shared" si="255"/>
        <v>0</v>
      </c>
      <c r="W471" s="28">
        <f t="shared" si="256"/>
        <v>0</v>
      </c>
      <c r="X471" s="28">
        <f t="shared" si="264"/>
        <v>0</v>
      </c>
      <c r="Y471" s="28">
        <f t="shared" si="258"/>
        <v>0</v>
      </c>
      <c r="Z471" s="28">
        <f t="shared" si="259"/>
        <v>0</v>
      </c>
      <c r="AA471" s="28">
        <f t="shared" si="265"/>
        <v>0</v>
      </c>
      <c r="AB471" s="83">
        <f t="shared" si="260"/>
        <v>0</v>
      </c>
      <c r="AC471" s="83">
        <f t="shared" si="261"/>
        <v>0</v>
      </c>
      <c r="AD471" s="108">
        <f t="shared" si="262"/>
        <v>0</v>
      </c>
    </row>
    <row r="472" spans="1:30" ht="15">
      <c r="A472" s="21">
        <v>8020</v>
      </c>
      <c r="B472" s="22" t="s">
        <v>191</v>
      </c>
      <c r="C472" s="38">
        <v>40</v>
      </c>
      <c r="D472" s="38">
        <v>40</v>
      </c>
      <c r="E472" s="39">
        <v>40</v>
      </c>
      <c r="F472" s="39">
        <v>40</v>
      </c>
      <c r="G472" s="39">
        <v>40</v>
      </c>
      <c r="H472" s="39">
        <v>40</v>
      </c>
      <c r="I472" s="39">
        <v>40</v>
      </c>
      <c r="J472" s="39">
        <v>40</v>
      </c>
      <c r="K472" s="16"/>
      <c r="L472" s="92">
        <v>1</v>
      </c>
      <c r="M472" s="92">
        <v>1</v>
      </c>
      <c r="N472" s="92">
        <v>2</v>
      </c>
      <c r="O472" s="26">
        <v>0</v>
      </c>
      <c r="P472" s="26">
        <v>1</v>
      </c>
      <c r="Q472" s="27">
        <v>1</v>
      </c>
      <c r="R472" s="27">
        <v>1</v>
      </c>
      <c r="S472" s="27">
        <v>1</v>
      </c>
      <c r="T472" s="27">
        <v>1</v>
      </c>
      <c r="U472" s="16"/>
      <c r="V472" s="28">
        <f t="shared" si="255"/>
        <v>40</v>
      </c>
      <c r="W472" s="28">
        <f t="shared" si="256"/>
        <v>40</v>
      </c>
      <c r="X472" s="28">
        <f t="shared" si="264"/>
        <v>80</v>
      </c>
      <c r="Y472" s="28">
        <f t="shared" si="258"/>
        <v>0</v>
      </c>
      <c r="Z472" s="28">
        <f t="shared" si="259"/>
        <v>40</v>
      </c>
      <c r="AA472" s="28">
        <f t="shared" si="265"/>
        <v>40</v>
      </c>
      <c r="AB472" s="83">
        <f t="shared" si="260"/>
        <v>40</v>
      </c>
      <c r="AC472" s="83">
        <f t="shared" si="261"/>
        <v>40</v>
      </c>
      <c r="AD472" s="108">
        <f t="shared" si="262"/>
        <v>40</v>
      </c>
    </row>
    <row r="473" spans="1:30" ht="15">
      <c r="A473" s="29" t="s">
        <v>210</v>
      </c>
      <c r="B473" s="22" t="s">
        <v>221</v>
      </c>
      <c r="C473" s="38">
        <v>40</v>
      </c>
      <c r="D473" s="38">
        <v>40</v>
      </c>
      <c r="E473" s="39">
        <v>40</v>
      </c>
      <c r="F473" s="39">
        <v>40</v>
      </c>
      <c r="G473" s="39">
        <v>0</v>
      </c>
      <c r="H473" s="39">
        <v>0</v>
      </c>
      <c r="I473" s="39">
        <v>0</v>
      </c>
      <c r="J473" s="39">
        <v>0</v>
      </c>
      <c r="K473" s="16"/>
      <c r="L473" s="92">
        <f>0.5*N473</f>
        <v>408750</v>
      </c>
      <c r="M473" s="92">
        <f>0.5*N473</f>
        <v>408750</v>
      </c>
      <c r="N473" s="92">
        <v>817500</v>
      </c>
      <c r="O473" s="26">
        <v>228900</v>
      </c>
      <c r="P473" s="26">
        <v>676700</v>
      </c>
      <c r="Q473" s="27">
        <v>915600</v>
      </c>
      <c r="R473" s="27">
        <v>1025472</v>
      </c>
      <c r="S473" s="27">
        <v>1148529</v>
      </c>
      <c r="T473" s="27">
        <v>1286352</v>
      </c>
      <c r="U473" s="16"/>
      <c r="V473" s="28">
        <f t="shared" si="255"/>
        <v>16350000</v>
      </c>
      <c r="W473" s="28">
        <f t="shared" si="256"/>
        <v>16350000</v>
      </c>
      <c r="X473" s="28">
        <f t="shared" si="264"/>
        <v>32700000</v>
      </c>
      <c r="Y473" s="28">
        <f t="shared" si="258"/>
        <v>9156000</v>
      </c>
      <c r="Z473" s="28">
        <f t="shared" si="259"/>
        <v>0</v>
      </c>
      <c r="AA473" s="28">
        <f t="shared" si="265"/>
        <v>9156000</v>
      </c>
      <c r="AB473" s="83">
        <f t="shared" si="260"/>
        <v>0</v>
      </c>
      <c r="AC473" s="83">
        <f t="shared" si="261"/>
        <v>0</v>
      </c>
      <c r="AD473" s="108">
        <f t="shared" si="262"/>
        <v>0</v>
      </c>
    </row>
    <row r="474" spans="1:30" ht="15">
      <c r="A474" s="29">
        <v>8021</v>
      </c>
      <c r="B474" s="22" t="s">
        <v>192</v>
      </c>
      <c r="C474" s="38">
        <v>40</v>
      </c>
      <c r="D474" s="38">
        <v>40</v>
      </c>
      <c r="E474" s="39">
        <v>40</v>
      </c>
      <c r="F474" s="39">
        <v>40</v>
      </c>
      <c r="G474" s="39">
        <v>40</v>
      </c>
      <c r="H474" s="39">
        <v>40</v>
      </c>
      <c r="I474" s="39">
        <v>40</v>
      </c>
      <c r="J474" s="39">
        <v>40</v>
      </c>
      <c r="K474" s="16"/>
      <c r="L474" s="92">
        <v>45417</v>
      </c>
      <c r="M474" s="92">
        <v>45416</v>
      </c>
      <c r="N474" s="92">
        <v>90833</v>
      </c>
      <c r="O474" s="26">
        <v>25433</v>
      </c>
      <c r="P474" s="26">
        <v>76300</v>
      </c>
      <c r="Q474" s="27">
        <v>101733</v>
      </c>
      <c r="R474" s="27">
        <v>113941</v>
      </c>
      <c r="S474" s="27">
        <v>127614</v>
      </c>
      <c r="T474" s="27">
        <v>142928</v>
      </c>
      <c r="U474" s="16"/>
      <c r="V474" s="28">
        <f>L474*D474</f>
        <v>1816680</v>
      </c>
      <c r="W474" s="28">
        <f>M474*E474</f>
        <v>1816640</v>
      </c>
      <c r="X474" s="28">
        <f>V474+W474</f>
        <v>3633320</v>
      </c>
      <c r="Y474" s="28">
        <f>F474*O474</f>
        <v>1017320</v>
      </c>
      <c r="Z474" s="28">
        <f>G474*P474</f>
        <v>3052000</v>
      </c>
      <c r="AA474" s="28">
        <f>SUM(Y474:Z474)</f>
        <v>4069320</v>
      </c>
      <c r="AB474" s="83">
        <f>H474*R474</f>
        <v>4557640</v>
      </c>
      <c r="AC474" s="83">
        <f>I474*S474</f>
        <v>5104560</v>
      </c>
      <c r="AD474" s="108">
        <f>J474*T474</f>
        <v>5717120</v>
      </c>
    </row>
    <row r="475" spans="1:30" ht="15">
      <c r="A475" s="21">
        <v>8023</v>
      </c>
      <c r="B475" s="22" t="s">
        <v>193</v>
      </c>
      <c r="C475" s="38">
        <v>40</v>
      </c>
      <c r="D475" s="38">
        <v>40</v>
      </c>
      <c r="E475" s="39">
        <v>40</v>
      </c>
      <c r="F475" s="39">
        <v>40</v>
      </c>
      <c r="G475" s="39">
        <v>40</v>
      </c>
      <c r="H475" s="39">
        <v>40</v>
      </c>
      <c r="I475" s="39">
        <v>40</v>
      </c>
      <c r="J475" s="39">
        <v>40</v>
      </c>
      <c r="K475" s="16"/>
      <c r="L475" s="92">
        <v>3304</v>
      </c>
      <c r="M475" s="92">
        <v>3304</v>
      </c>
      <c r="N475" s="92">
        <v>6608</v>
      </c>
      <c r="O475" s="26">
        <v>1652</v>
      </c>
      <c r="P475" s="26">
        <v>4956</v>
      </c>
      <c r="Q475" s="27">
        <v>6608</v>
      </c>
      <c r="R475" s="27">
        <v>6608</v>
      </c>
      <c r="S475" s="27">
        <v>6608</v>
      </c>
      <c r="T475" s="27">
        <v>6608</v>
      </c>
      <c r="U475" s="16"/>
      <c r="V475" s="28">
        <f t="shared" si="255"/>
        <v>132160</v>
      </c>
      <c r="W475" s="28">
        <f t="shared" si="256"/>
        <v>132160</v>
      </c>
      <c r="X475" s="28">
        <f t="shared" si="264"/>
        <v>264320</v>
      </c>
      <c r="Y475" s="28">
        <f t="shared" si="258"/>
        <v>66080</v>
      </c>
      <c r="Z475" s="28">
        <f t="shared" si="259"/>
        <v>198240</v>
      </c>
      <c r="AA475" s="28">
        <f t="shared" si="265"/>
        <v>264320</v>
      </c>
      <c r="AB475" s="83">
        <f t="shared" si="260"/>
        <v>264320</v>
      </c>
      <c r="AC475" s="83">
        <f t="shared" si="261"/>
        <v>264320</v>
      </c>
      <c r="AD475" s="108">
        <f t="shared" si="262"/>
        <v>264320</v>
      </c>
    </row>
    <row r="476" spans="1:30" ht="15">
      <c r="A476" s="21">
        <v>8024</v>
      </c>
      <c r="B476" s="22" t="s">
        <v>194</v>
      </c>
      <c r="C476" s="163" t="s">
        <v>289</v>
      </c>
      <c r="D476" s="163" t="s">
        <v>289</v>
      </c>
      <c r="E476" s="163" t="s">
        <v>289</v>
      </c>
      <c r="F476" s="163" t="s">
        <v>289</v>
      </c>
      <c r="G476" s="163" t="s">
        <v>289</v>
      </c>
      <c r="H476" s="163" t="s">
        <v>289</v>
      </c>
      <c r="I476" s="163" t="s">
        <v>289</v>
      </c>
      <c r="J476" s="163" t="s">
        <v>289</v>
      </c>
      <c r="K476" s="16"/>
      <c r="L476" s="31">
        <v>26449</v>
      </c>
      <c r="M476" s="31">
        <v>37029</v>
      </c>
      <c r="N476" s="31">
        <v>63478</v>
      </c>
      <c r="O476" s="31">
        <v>15869</v>
      </c>
      <c r="P476" s="31">
        <v>47609</v>
      </c>
      <c r="Q476" s="31">
        <v>63478</v>
      </c>
      <c r="R476" s="31">
        <v>63478</v>
      </c>
      <c r="S476" s="31">
        <v>63478</v>
      </c>
      <c r="T476" s="31">
        <v>63478</v>
      </c>
      <c r="U476" s="16"/>
      <c r="V476" s="31">
        <v>26449</v>
      </c>
      <c r="W476" s="31">
        <v>37029</v>
      </c>
      <c r="X476" s="31">
        <v>63478</v>
      </c>
      <c r="Y476" s="31">
        <v>15869</v>
      </c>
      <c r="Z476" s="31">
        <v>47609</v>
      </c>
      <c r="AA476" s="31">
        <v>63478</v>
      </c>
      <c r="AB476" s="84">
        <v>63478</v>
      </c>
      <c r="AC476" s="31">
        <v>63478</v>
      </c>
      <c r="AD476" s="115">
        <v>63478</v>
      </c>
    </row>
    <row r="477" spans="1:30" ht="15">
      <c r="A477" s="21">
        <v>8027</v>
      </c>
      <c r="B477" s="22" t="s">
        <v>195</v>
      </c>
      <c r="C477" s="38">
        <v>130</v>
      </c>
      <c r="D477" s="38">
        <v>130</v>
      </c>
      <c r="E477" s="39">
        <v>130</v>
      </c>
      <c r="F477" s="39">
        <v>130</v>
      </c>
      <c r="G477" s="39">
        <v>130</v>
      </c>
      <c r="H477" s="39">
        <v>130</v>
      </c>
      <c r="I477" s="39">
        <v>130</v>
      </c>
      <c r="J477" s="39">
        <v>130</v>
      </c>
      <c r="K477" s="16"/>
      <c r="L477" s="25">
        <v>0</v>
      </c>
      <c r="M477" s="25">
        <v>0</v>
      </c>
      <c r="N477" s="25">
        <v>0</v>
      </c>
      <c r="O477" s="26">
        <v>0</v>
      </c>
      <c r="P477" s="26">
        <v>0</v>
      </c>
      <c r="Q477" s="27">
        <v>0</v>
      </c>
      <c r="R477" s="27">
        <v>0</v>
      </c>
      <c r="S477" s="27">
        <v>0</v>
      </c>
      <c r="T477" s="27">
        <v>0</v>
      </c>
      <c r="U477" s="16"/>
      <c r="V477" s="28">
        <f>L477*D477</f>
        <v>0</v>
      </c>
      <c r="W477" s="28">
        <f>M477*E477</f>
        <v>0</v>
      </c>
      <c r="X477" s="28">
        <f>V477+W477</f>
        <v>0</v>
      </c>
      <c r="Y477" s="28">
        <f>F477*O477</f>
        <v>0</v>
      </c>
      <c r="Z477" s="28">
        <f>G477*P477</f>
        <v>0</v>
      </c>
      <c r="AA477" s="28">
        <f>SUM(Y477:Z477)</f>
        <v>0</v>
      </c>
      <c r="AB477" s="83">
        <f>H477*R477</f>
        <v>0</v>
      </c>
      <c r="AC477" s="83">
        <f>I477*S477</f>
        <v>0</v>
      </c>
      <c r="AD477" s="108">
        <f>J477*T477</f>
        <v>0</v>
      </c>
    </row>
    <row r="478" spans="1:30" ht="15">
      <c r="A478" s="21">
        <v>8031</v>
      </c>
      <c r="B478" s="22" t="s">
        <v>196</v>
      </c>
      <c r="C478" s="162" t="s">
        <v>289</v>
      </c>
      <c r="D478" s="162" t="s">
        <v>289</v>
      </c>
      <c r="E478" s="162" t="s">
        <v>289</v>
      </c>
      <c r="F478" s="162" t="s">
        <v>289</v>
      </c>
      <c r="G478" s="162" t="s">
        <v>289</v>
      </c>
      <c r="H478" s="162" t="s">
        <v>289</v>
      </c>
      <c r="I478" s="162" t="s">
        <v>289</v>
      </c>
      <c r="J478" s="162" t="s">
        <v>289</v>
      </c>
      <c r="K478" s="16"/>
      <c r="L478" s="31">
        <v>131160</v>
      </c>
      <c r="M478" s="31">
        <v>183625</v>
      </c>
      <c r="N478" s="31">
        <v>314785</v>
      </c>
      <c r="O478" s="31">
        <v>82631</v>
      </c>
      <c r="P478" s="31">
        <v>247894</v>
      </c>
      <c r="Q478" s="31">
        <v>330525</v>
      </c>
      <c r="R478" s="31">
        <v>347051</v>
      </c>
      <c r="S478" s="31">
        <v>364403</v>
      </c>
      <c r="T478" s="31">
        <v>382623</v>
      </c>
      <c r="U478" s="16"/>
      <c r="V478" s="31">
        <v>131160</v>
      </c>
      <c r="W478" s="31">
        <v>196426</v>
      </c>
      <c r="X478" s="31">
        <v>327585</v>
      </c>
      <c r="Y478" s="31">
        <v>92211</v>
      </c>
      <c r="Z478" s="31">
        <v>276634</v>
      </c>
      <c r="AA478" s="31">
        <v>368845</v>
      </c>
      <c r="AB478" s="84">
        <v>385211</v>
      </c>
      <c r="AC478" s="31">
        <v>403363</v>
      </c>
      <c r="AD478" s="115">
        <v>422303</v>
      </c>
    </row>
    <row r="479" spans="1:30" ht="15">
      <c r="A479" s="21">
        <v>8041</v>
      </c>
      <c r="B479" s="22" t="s">
        <v>197</v>
      </c>
      <c r="C479" s="38">
        <v>55</v>
      </c>
      <c r="D479" s="38">
        <v>55</v>
      </c>
      <c r="E479" s="39">
        <v>55</v>
      </c>
      <c r="F479" s="39">
        <v>55</v>
      </c>
      <c r="G479" s="39">
        <v>55</v>
      </c>
      <c r="H479" s="39">
        <v>55</v>
      </c>
      <c r="I479" s="39">
        <v>55</v>
      </c>
      <c r="J479" s="39">
        <v>55</v>
      </c>
      <c r="K479" s="16"/>
      <c r="L479" s="25">
        <v>0</v>
      </c>
      <c r="M479" s="25">
        <v>0</v>
      </c>
      <c r="N479" s="25">
        <v>0</v>
      </c>
      <c r="O479" s="26">
        <v>0</v>
      </c>
      <c r="P479" s="26">
        <v>0</v>
      </c>
      <c r="Q479" s="27">
        <v>0</v>
      </c>
      <c r="R479" s="27">
        <v>0</v>
      </c>
      <c r="S479" s="27">
        <v>0</v>
      </c>
      <c r="T479" s="27">
        <v>0</v>
      </c>
      <c r="U479" s="16"/>
      <c r="V479" s="28">
        <f aca="true" t="shared" si="266" ref="V479:W481">L479*D479</f>
        <v>0</v>
      </c>
      <c r="W479" s="28">
        <f t="shared" si="266"/>
        <v>0</v>
      </c>
      <c r="X479" s="28">
        <f>V479+W479</f>
        <v>0</v>
      </c>
      <c r="Y479" s="28">
        <f aca="true" t="shared" si="267" ref="Y479:Z481">F479*O479</f>
        <v>0</v>
      </c>
      <c r="Z479" s="28">
        <f t="shared" si="267"/>
        <v>0</v>
      </c>
      <c r="AA479" s="28">
        <f>SUM(Y479:Z479)</f>
        <v>0</v>
      </c>
      <c r="AB479" s="83">
        <f aca="true" t="shared" si="268" ref="AB479:AD481">H479*R479</f>
        <v>0</v>
      </c>
      <c r="AC479" s="83">
        <f t="shared" si="268"/>
        <v>0</v>
      </c>
      <c r="AD479" s="108">
        <f t="shared" si="268"/>
        <v>0</v>
      </c>
    </row>
    <row r="480" spans="1:30" ht="15">
      <c r="A480" s="21">
        <v>8042</v>
      </c>
      <c r="B480" s="22" t="s">
        <v>198</v>
      </c>
      <c r="C480" s="38">
        <v>15</v>
      </c>
      <c r="D480" s="38">
        <v>15</v>
      </c>
      <c r="E480" s="39">
        <v>15</v>
      </c>
      <c r="F480" s="39">
        <v>15</v>
      </c>
      <c r="G480" s="39">
        <v>15</v>
      </c>
      <c r="H480" s="39">
        <v>15</v>
      </c>
      <c r="I480" s="39">
        <v>15</v>
      </c>
      <c r="J480" s="39">
        <v>15</v>
      </c>
      <c r="K480" s="16"/>
      <c r="L480" s="25">
        <v>0</v>
      </c>
      <c r="M480" s="25">
        <v>0</v>
      </c>
      <c r="N480" s="25">
        <v>0</v>
      </c>
      <c r="O480" s="26">
        <v>0</v>
      </c>
      <c r="P480" s="26">
        <v>0</v>
      </c>
      <c r="Q480" s="27">
        <v>0</v>
      </c>
      <c r="R480" s="27">
        <v>0</v>
      </c>
      <c r="S480" s="27">
        <v>0</v>
      </c>
      <c r="T480" s="27">
        <v>0</v>
      </c>
      <c r="U480" s="16"/>
      <c r="V480" s="28">
        <f t="shared" si="266"/>
        <v>0</v>
      </c>
      <c r="W480" s="28">
        <f t="shared" si="266"/>
        <v>0</v>
      </c>
      <c r="X480" s="28">
        <f>V480+W480</f>
        <v>0</v>
      </c>
      <c r="Y480" s="28">
        <f t="shared" si="267"/>
        <v>0</v>
      </c>
      <c r="Z480" s="28">
        <f t="shared" si="267"/>
        <v>0</v>
      </c>
      <c r="AA480" s="28">
        <f>SUM(Y480:Z480)</f>
        <v>0</v>
      </c>
      <c r="AB480" s="83">
        <f t="shared" si="268"/>
        <v>0</v>
      </c>
      <c r="AC480" s="83">
        <f t="shared" si="268"/>
        <v>0</v>
      </c>
      <c r="AD480" s="108">
        <f t="shared" si="268"/>
        <v>0</v>
      </c>
    </row>
    <row r="481" spans="1:30" ht="15">
      <c r="A481" s="21">
        <v>8043</v>
      </c>
      <c r="B481" s="22" t="s">
        <v>199</v>
      </c>
      <c r="C481" s="38">
        <v>55</v>
      </c>
      <c r="D481" s="38">
        <v>55</v>
      </c>
      <c r="E481" s="39">
        <v>55</v>
      </c>
      <c r="F481" s="39">
        <v>55</v>
      </c>
      <c r="G481" s="39">
        <v>55</v>
      </c>
      <c r="H481" s="39">
        <v>55</v>
      </c>
      <c r="I481" s="39">
        <v>55</v>
      </c>
      <c r="J481" s="39">
        <v>55</v>
      </c>
      <c r="K481" s="16"/>
      <c r="L481" s="25">
        <v>0</v>
      </c>
      <c r="M481" s="25">
        <v>0</v>
      </c>
      <c r="N481" s="25">
        <v>0</v>
      </c>
      <c r="O481" s="26">
        <v>0</v>
      </c>
      <c r="P481" s="26">
        <v>0</v>
      </c>
      <c r="Q481" s="27">
        <v>0</v>
      </c>
      <c r="R481" s="27">
        <v>0</v>
      </c>
      <c r="S481" s="27">
        <v>0</v>
      </c>
      <c r="T481" s="27">
        <v>0</v>
      </c>
      <c r="U481" s="16"/>
      <c r="V481" s="28">
        <f t="shared" si="266"/>
        <v>0</v>
      </c>
      <c r="W481" s="28">
        <f t="shared" si="266"/>
        <v>0</v>
      </c>
      <c r="X481" s="28">
        <f>V481+W481</f>
        <v>0</v>
      </c>
      <c r="Y481" s="28">
        <f t="shared" si="267"/>
        <v>0</v>
      </c>
      <c r="Z481" s="28">
        <f t="shared" si="267"/>
        <v>0</v>
      </c>
      <c r="AA481" s="28">
        <f>SUM(Y481:Z481)</f>
        <v>0</v>
      </c>
      <c r="AB481" s="83">
        <f t="shared" si="268"/>
        <v>0</v>
      </c>
      <c r="AC481" s="83">
        <f t="shared" si="268"/>
        <v>0</v>
      </c>
      <c r="AD481" s="108">
        <f t="shared" si="268"/>
        <v>0</v>
      </c>
    </row>
    <row r="482" spans="1:30" ht="15">
      <c r="A482" s="21">
        <v>8050</v>
      </c>
      <c r="B482" s="22" t="s">
        <v>200</v>
      </c>
      <c r="C482" s="162" t="s">
        <v>289</v>
      </c>
      <c r="D482" s="162" t="s">
        <v>289</v>
      </c>
      <c r="E482" s="162" t="s">
        <v>289</v>
      </c>
      <c r="F482" s="162" t="s">
        <v>289</v>
      </c>
      <c r="G482" s="162" t="s">
        <v>289</v>
      </c>
      <c r="H482" s="162" t="s">
        <v>289</v>
      </c>
      <c r="I482" s="162" t="s">
        <v>289</v>
      </c>
      <c r="J482" s="162" t="s">
        <v>289</v>
      </c>
      <c r="K482" s="16"/>
      <c r="L482" s="31">
        <v>0</v>
      </c>
      <c r="M482" s="31">
        <v>0</v>
      </c>
      <c r="N482" s="31">
        <v>0</v>
      </c>
      <c r="O482" s="32">
        <v>0</v>
      </c>
      <c r="P482" s="32">
        <v>0</v>
      </c>
      <c r="Q482" s="33">
        <v>0</v>
      </c>
      <c r="R482" s="33">
        <v>0</v>
      </c>
      <c r="S482" s="33">
        <v>0</v>
      </c>
      <c r="T482" s="33">
        <v>0</v>
      </c>
      <c r="U482" s="16"/>
      <c r="V482" s="31">
        <v>0</v>
      </c>
      <c r="W482" s="31">
        <v>0</v>
      </c>
      <c r="X482" s="31">
        <v>0</v>
      </c>
      <c r="Y482" s="31">
        <v>0</v>
      </c>
      <c r="Z482" s="31">
        <v>0</v>
      </c>
      <c r="AA482" s="31">
        <v>0</v>
      </c>
      <c r="AB482" s="84">
        <v>0</v>
      </c>
      <c r="AC482" s="84">
        <v>0</v>
      </c>
      <c r="AD482" s="115">
        <v>0</v>
      </c>
    </row>
    <row r="483" spans="1:30" ht="15">
      <c r="A483" s="29">
        <v>8901</v>
      </c>
      <c r="B483" s="22" t="s">
        <v>201</v>
      </c>
      <c r="C483" s="164" t="s">
        <v>289</v>
      </c>
      <c r="D483" s="164" t="s">
        <v>289</v>
      </c>
      <c r="E483" s="164" t="s">
        <v>289</v>
      </c>
      <c r="F483" s="164" t="s">
        <v>289</v>
      </c>
      <c r="G483" s="164" t="s">
        <v>289</v>
      </c>
      <c r="H483" s="164" t="s">
        <v>289</v>
      </c>
      <c r="I483" s="164" t="s">
        <v>289</v>
      </c>
      <c r="J483" s="164" t="s">
        <v>289</v>
      </c>
      <c r="K483" s="16"/>
      <c r="L483" s="31">
        <v>131742</v>
      </c>
      <c r="M483" s="31">
        <v>184438</v>
      </c>
      <c r="N483" s="31">
        <v>316180</v>
      </c>
      <c r="O483" s="31">
        <v>74318</v>
      </c>
      <c r="P483" s="31">
        <v>222954</v>
      </c>
      <c r="Q483" s="31">
        <v>297272</v>
      </c>
      <c r="R483" s="31">
        <v>279496</v>
      </c>
      <c r="S483" s="31">
        <v>262782</v>
      </c>
      <c r="T483" s="31">
        <v>247067</v>
      </c>
      <c r="U483" s="16"/>
      <c r="V483" s="31">
        <v>131742</v>
      </c>
      <c r="W483" s="31">
        <v>184438</v>
      </c>
      <c r="X483" s="31">
        <v>316180</v>
      </c>
      <c r="Y483" s="31">
        <v>74318</v>
      </c>
      <c r="Z483" s="31">
        <v>222954</v>
      </c>
      <c r="AA483" s="31">
        <v>297272</v>
      </c>
      <c r="AB483" s="84">
        <v>279496</v>
      </c>
      <c r="AC483" s="31">
        <v>262782</v>
      </c>
      <c r="AD483" s="115">
        <v>247067</v>
      </c>
    </row>
    <row r="484" spans="1:30" ht="15">
      <c r="A484" s="29">
        <v>8902</v>
      </c>
      <c r="B484" s="22" t="s">
        <v>202</v>
      </c>
      <c r="C484" s="39">
        <v>0.25</v>
      </c>
      <c r="D484" s="39">
        <v>0.25</v>
      </c>
      <c r="E484" s="39">
        <v>0.25</v>
      </c>
      <c r="F484" s="39">
        <v>0.25</v>
      </c>
      <c r="G484" s="39">
        <v>0.25</v>
      </c>
      <c r="H484" s="39">
        <v>0.25</v>
      </c>
      <c r="I484" s="39">
        <v>0.25</v>
      </c>
      <c r="J484" s="39">
        <v>0.25</v>
      </c>
      <c r="K484" s="16"/>
      <c r="L484" s="92">
        <v>504895</v>
      </c>
      <c r="M484" s="92">
        <v>706854</v>
      </c>
      <c r="N484" s="92">
        <v>1211749</v>
      </c>
      <c r="O484" s="26">
        <v>297242</v>
      </c>
      <c r="P484" s="26">
        <v>891726</v>
      </c>
      <c r="Q484" s="27">
        <v>1188968</v>
      </c>
      <c r="R484" s="27">
        <v>1166616</v>
      </c>
      <c r="S484" s="27">
        <v>1144683</v>
      </c>
      <c r="T484" s="27">
        <v>1123163</v>
      </c>
      <c r="U484" s="16"/>
      <c r="V484" s="28">
        <f>L484*D484</f>
        <v>126223.75</v>
      </c>
      <c r="W484" s="28">
        <f>M484*E484</f>
        <v>176713.5</v>
      </c>
      <c r="X484" s="28">
        <f>V484+W484</f>
        <v>302937.25</v>
      </c>
      <c r="Y484" s="28">
        <f>F484*O484</f>
        <v>74310.5</v>
      </c>
      <c r="Z484" s="28">
        <f>G484*P484</f>
        <v>222931.5</v>
      </c>
      <c r="AA484" s="28">
        <f>SUM(Y484:Z484)</f>
        <v>297242</v>
      </c>
      <c r="AB484" s="83">
        <f aca="true" t="shared" si="269" ref="AB484:AD485">H484*R484</f>
        <v>291654</v>
      </c>
      <c r="AC484" s="83">
        <f t="shared" si="269"/>
        <v>286170.75</v>
      </c>
      <c r="AD484" s="108">
        <f t="shared" si="269"/>
        <v>280790.75</v>
      </c>
    </row>
    <row r="485" spans="1:30" ht="15">
      <c r="A485" s="29">
        <v>8904</v>
      </c>
      <c r="B485" s="22" t="s">
        <v>203</v>
      </c>
      <c r="C485" s="39">
        <v>50</v>
      </c>
      <c r="D485" s="39">
        <v>50</v>
      </c>
      <c r="E485" s="39">
        <v>50</v>
      </c>
      <c r="F485" s="39">
        <v>50</v>
      </c>
      <c r="G485" s="39">
        <v>50</v>
      </c>
      <c r="H485" s="39">
        <v>50</v>
      </c>
      <c r="I485" s="39">
        <v>50</v>
      </c>
      <c r="J485" s="39">
        <v>50</v>
      </c>
      <c r="K485" s="16"/>
      <c r="L485" s="92">
        <v>19</v>
      </c>
      <c r="M485" s="92">
        <v>26</v>
      </c>
      <c r="N485" s="92">
        <v>45</v>
      </c>
      <c r="O485" s="26">
        <v>11</v>
      </c>
      <c r="P485" s="26">
        <v>33</v>
      </c>
      <c r="Q485" s="27">
        <v>44</v>
      </c>
      <c r="R485" s="27">
        <v>43</v>
      </c>
      <c r="S485" s="27">
        <v>42</v>
      </c>
      <c r="T485" s="27">
        <v>41</v>
      </c>
      <c r="U485" s="16"/>
      <c r="V485" s="28">
        <f>L485*D485</f>
        <v>950</v>
      </c>
      <c r="W485" s="28">
        <f>M485*E485</f>
        <v>1300</v>
      </c>
      <c r="X485" s="28">
        <f>V485+W485</f>
        <v>2250</v>
      </c>
      <c r="Y485" s="28">
        <f>F485*O485</f>
        <v>550</v>
      </c>
      <c r="Z485" s="28">
        <f>G485*P485</f>
        <v>1650</v>
      </c>
      <c r="AA485" s="28">
        <f>SUM(Y485:Z485)</f>
        <v>2200</v>
      </c>
      <c r="AB485" s="83">
        <f t="shared" si="269"/>
        <v>2150</v>
      </c>
      <c r="AC485" s="83">
        <f t="shared" si="269"/>
        <v>2100</v>
      </c>
      <c r="AD485" s="108">
        <f t="shared" si="269"/>
        <v>2050</v>
      </c>
    </row>
    <row r="486" spans="1:30" ht="15">
      <c r="A486" s="34" t="s">
        <v>176</v>
      </c>
      <c r="B486" s="35"/>
      <c r="C486" s="23"/>
      <c r="D486" s="23"/>
      <c r="E486" s="23"/>
      <c r="F486" s="23"/>
      <c r="G486" s="23"/>
      <c r="H486" s="23"/>
      <c r="I486" s="23"/>
      <c r="J486" s="23"/>
      <c r="K486" s="16"/>
      <c r="L486" s="25"/>
      <c r="M486" s="25"/>
      <c r="N486" s="25"/>
      <c r="O486" s="26"/>
      <c r="P486" s="26"/>
      <c r="Q486" s="66"/>
      <c r="R486" s="59"/>
      <c r="S486" s="59"/>
      <c r="T486" s="59"/>
      <c r="U486" s="16"/>
      <c r="V486" s="37">
        <f aca="true" t="shared" si="270" ref="V486:AD486">SUM(V458:V485)</f>
        <v>21356915.75</v>
      </c>
      <c r="W486" s="37">
        <f t="shared" si="270"/>
        <v>21536257.5</v>
      </c>
      <c r="X486" s="37">
        <f t="shared" si="270"/>
        <v>42893172.25</v>
      </c>
      <c r="Y486" s="37">
        <f t="shared" si="270"/>
        <v>11900470.5</v>
      </c>
      <c r="Z486" s="37">
        <f t="shared" si="270"/>
        <v>8233367.5</v>
      </c>
      <c r="AA486" s="37">
        <f t="shared" si="270"/>
        <v>20133838</v>
      </c>
      <c r="AB486" s="37">
        <f t="shared" si="270"/>
        <v>11934576</v>
      </c>
      <c r="AC486" s="37">
        <f t="shared" si="270"/>
        <v>13030193.75</v>
      </c>
      <c r="AD486" s="116">
        <f t="shared" si="270"/>
        <v>14272133.75</v>
      </c>
    </row>
    <row r="487" spans="1:30" ht="15">
      <c r="A487" s="34"/>
      <c r="B487" s="35"/>
      <c r="C487" s="23"/>
      <c r="D487" s="23"/>
      <c r="E487" s="23"/>
      <c r="F487" s="23"/>
      <c r="G487" s="23"/>
      <c r="H487" s="23"/>
      <c r="I487" s="23"/>
      <c r="J487" s="23"/>
      <c r="K487" s="16"/>
      <c r="L487" s="25"/>
      <c r="M487" s="25"/>
      <c r="N487" s="25"/>
      <c r="O487" s="26"/>
      <c r="P487" s="26"/>
      <c r="Q487" s="66"/>
      <c r="R487" s="59"/>
      <c r="S487" s="59"/>
      <c r="T487" s="59"/>
      <c r="U487" s="16"/>
      <c r="V487" s="28"/>
      <c r="W487" s="28"/>
      <c r="X487" s="28"/>
      <c r="Y487" s="28"/>
      <c r="Z487" s="28"/>
      <c r="AA487" s="28"/>
      <c r="AB487" s="83"/>
      <c r="AC487" s="28"/>
      <c r="AD487" s="108"/>
    </row>
    <row r="488" spans="1:30" ht="15">
      <c r="A488" s="34" t="s">
        <v>204</v>
      </c>
      <c r="B488" s="35"/>
      <c r="C488" s="23"/>
      <c r="D488" s="23"/>
      <c r="E488" s="23"/>
      <c r="F488" s="23"/>
      <c r="G488" s="23"/>
      <c r="H488" s="23"/>
      <c r="I488" s="23"/>
      <c r="J488" s="23"/>
      <c r="K488" s="16"/>
      <c r="L488" s="25"/>
      <c r="M488" s="25"/>
      <c r="N488" s="25"/>
      <c r="O488" s="26"/>
      <c r="P488" s="26"/>
      <c r="Q488" s="66"/>
      <c r="R488" s="59"/>
      <c r="S488" s="59"/>
      <c r="T488" s="59"/>
      <c r="U488" s="16"/>
      <c r="V488" s="28"/>
      <c r="W488" s="28"/>
      <c r="X488" s="28"/>
      <c r="Y488" s="28"/>
      <c r="Z488" s="28"/>
      <c r="AA488" s="28"/>
      <c r="AB488" s="83"/>
      <c r="AC488" s="28"/>
      <c r="AD488" s="108"/>
    </row>
    <row r="489" spans="1:30" ht="15">
      <c r="A489" s="29">
        <v>9101</v>
      </c>
      <c r="B489" s="35" t="s">
        <v>229</v>
      </c>
      <c r="C489" s="38">
        <v>50</v>
      </c>
      <c r="D489" s="38">
        <v>50</v>
      </c>
      <c r="E489" s="39">
        <v>50</v>
      </c>
      <c r="F489" s="39">
        <v>50</v>
      </c>
      <c r="G489" s="39">
        <v>50</v>
      </c>
      <c r="H489" s="39">
        <v>50</v>
      </c>
      <c r="I489" s="39">
        <v>50</v>
      </c>
      <c r="J489" s="39">
        <v>50</v>
      </c>
      <c r="K489" s="16"/>
      <c r="L489" s="92">
        <v>111</v>
      </c>
      <c r="M489" s="92">
        <v>111</v>
      </c>
      <c r="N489" s="92">
        <v>222</v>
      </c>
      <c r="O489" s="26">
        <v>55</v>
      </c>
      <c r="P489" s="26">
        <v>166</v>
      </c>
      <c r="Q489" s="27">
        <v>221</v>
      </c>
      <c r="R489" s="27">
        <v>221</v>
      </c>
      <c r="S489" s="27">
        <v>221</v>
      </c>
      <c r="T489" s="27">
        <v>221</v>
      </c>
      <c r="U489" s="16"/>
      <c r="V489" s="28">
        <f aca="true" t="shared" si="271" ref="V489:W491">L489*D489</f>
        <v>5550</v>
      </c>
      <c r="W489" s="28">
        <f t="shared" si="271"/>
        <v>5550</v>
      </c>
      <c r="X489" s="28">
        <f>V489+W489</f>
        <v>11100</v>
      </c>
      <c r="Y489" s="28">
        <f aca="true" t="shared" si="272" ref="Y489:Z491">F489*O489</f>
        <v>2750</v>
      </c>
      <c r="Z489" s="28">
        <f t="shared" si="272"/>
        <v>8300</v>
      </c>
      <c r="AA489" s="28">
        <f>SUM(Y489:Z489)</f>
        <v>11050</v>
      </c>
      <c r="AB489" s="83">
        <f aca="true" t="shared" si="273" ref="AB489:AD491">H489*R489</f>
        <v>11050</v>
      </c>
      <c r="AC489" s="83">
        <f t="shared" si="273"/>
        <v>11050</v>
      </c>
      <c r="AD489" s="108">
        <f t="shared" si="273"/>
        <v>11050</v>
      </c>
    </row>
    <row r="490" spans="1:30" ht="15">
      <c r="A490" s="29">
        <v>9201</v>
      </c>
      <c r="B490" s="35" t="s">
        <v>230</v>
      </c>
      <c r="C490" s="38">
        <v>10</v>
      </c>
      <c r="D490" s="38">
        <v>10</v>
      </c>
      <c r="E490" s="39">
        <v>10</v>
      </c>
      <c r="F490" s="39">
        <v>10</v>
      </c>
      <c r="G490" s="39">
        <v>10</v>
      </c>
      <c r="H490" s="39">
        <v>10</v>
      </c>
      <c r="I490" s="39">
        <v>10</v>
      </c>
      <c r="J490" s="39">
        <v>10</v>
      </c>
      <c r="K490" s="16"/>
      <c r="L490" s="92">
        <v>136</v>
      </c>
      <c r="M490" s="92">
        <v>136</v>
      </c>
      <c r="N490" s="92">
        <v>272</v>
      </c>
      <c r="O490" s="26">
        <v>68</v>
      </c>
      <c r="P490" s="26">
        <v>204</v>
      </c>
      <c r="Q490" s="27">
        <v>272</v>
      </c>
      <c r="R490" s="27">
        <v>272</v>
      </c>
      <c r="S490" s="27">
        <v>272</v>
      </c>
      <c r="T490" s="27">
        <v>272</v>
      </c>
      <c r="U490" s="16"/>
      <c r="V490" s="28">
        <f t="shared" si="271"/>
        <v>1360</v>
      </c>
      <c r="W490" s="28">
        <f t="shared" si="271"/>
        <v>1360</v>
      </c>
      <c r="X490" s="28">
        <f>V490+W490</f>
        <v>2720</v>
      </c>
      <c r="Y490" s="28">
        <f t="shared" si="272"/>
        <v>680</v>
      </c>
      <c r="Z490" s="28">
        <f t="shared" si="272"/>
        <v>2040</v>
      </c>
      <c r="AA490" s="28">
        <f>SUM(Y490:Z490)</f>
        <v>2720</v>
      </c>
      <c r="AB490" s="83">
        <f t="shared" si="273"/>
        <v>2720</v>
      </c>
      <c r="AC490" s="83">
        <f t="shared" si="273"/>
        <v>2720</v>
      </c>
      <c r="AD490" s="108">
        <f t="shared" si="273"/>
        <v>2720</v>
      </c>
    </row>
    <row r="491" spans="1:30" ht="15">
      <c r="A491" s="29">
        <v>9202</v>
      </c>
      <c r="B491" s="67" t="s">
        <v>231</v>
      </c>
      <c r="C491" s="38">
        <v>25</v>
      </c>
      <c r="D491" s="38">
        <v>25</v>
      </c>
      <c r="E491" s="39">
        <v>25</v>
      </c>
      <c r="F491" s="39">
        <v>25</v>
      </c>
      <c r="G491" s="39">
        <v>25</v>
      </c>
      <c r="H491" s="39">
        <v>25</v>
      </c>
      <c r="I491" s="39">
        <v>25</v>
      </c>
      <c r="J491" s="39">
        <v>25</v>
      </c>
      <c r="K491" s="16"/>
      <c r="L491" s="92">
        <v>2093</v>
      </c>
      <c r="M491" s="92">
        <v>2093</v>
      </c>
      <c r="N491" s="92">
        <v>4186</v>
      </c>
      <c r="O491" s="26">
        <v>1046</v>
      </c>
      <c r="P491" s="26">
        <v>3139</v>
      </c>
      <c r="Q491" s="27">
        <v>4185</v>
      </c>
      <c r="R491" s="27">
        <v>4185</v>
      </c>
      <c r="S491" s="27">
        <v>4185</v>
      </c>
      <c r="T491" s="27">
        <v>4185</v>
      </c>
      <c r="U491" s="16"/>
      <c r="V491" s="28">
        <f t="shared" si="271"/>
        <v>52325</v>
      </c>
      <c r="W491" s="28">
        <f t="shared" si="271"/>
        <v>52325</v>
      </c>
      <c r="X491" s="28">
        <f>V491+W491</f>
        <v>104650</v>
      </c>
      <c r="Y491" s="28">
        <f t="shared" si="272"/>
        <v>26150</v>
      </c>
      <c r="Z491" s="28">
        <f t="shared" si="272"/>
        <v>78475</v>
      </c>
      <c r="AA491" s="28">
        <f>SUM(Y491:Z491)</f>
        <v>104625</v>
      </c>
      <c r="AB491" s="83">
        <f t="shared" si="273"/>
        <v>104625</v>
      </c>
      <c r="AC491" s="83">
        <f t="shared" si="273"/>
        <v>104625</v>
      </c>
      <c r="AD491" s="108">
        <f t="shared" si="273"/>
        <v>104625</v>
      </c>
    </row>
    <row r="492" spans="1:30" ht="15">
      <c r="A492" s="29">
        <v>9209</v>
      </c>
      <c r="B492" s="67" t="s">
        <v>232</v>
      </c>
      <c r="C492" s="162" t="s">
        <v>289</v>
      </c>
      <c r="D492" s="162" t="s">
        <v>289</v>
      </c>
      <c r="E492" s="162" t="s">
        <v>289</v>
      </c>
      <c r="F492" s="162" t="s">
        <v>289</v>
      </c>
      <c r="G492" s="162" t="s">
        <v>289</v>
      </c>
      <c r="H492" s="162" t="s">
        <v>289</v>
      </c>
      <c r="I492" s="162" t="s">
        <v>289</v>
      </c>
      <c r="J492" s="162" t="s">
        <v>289</v>
      </c>
      <c r="K492" s="16"/>
      <c r="L492" s="31">
        <v>123</v>
      </c>
      <c r="M492" s="31">
        <v>172</v>
      </c>
      <c r="N492" s="31">
        <v>295</v>
      </c>
      <c r="O492" s="31">
        <v>74</v>
      </c>
      <c r="P492" s="31">
        <v>221</v>
      </c>
      <c r="Q492" s="31">
        <v>295</v>
      </c>
      <c r="R492" s="31">
        <v>295</v>
      </c>
      <c r="S492" s="31">
        <v>295</v>
      </c>
      <c r="T492" s="31">
        <v>295</v>
      </c>
      <c r="U492" s="16"/>
      <c r="V492" s="31">
        <v>123</v>
      </c>
      <c r="W492" s="31">
        <v>172</v>
      </c>
      <c r="X492" s="31">
        <v>295</v>
      </c>
      <c r="Y492" s="31">
        <v>74</v>
      </c>
      <c r="Z492" s="31">
        <v>221</v>
      </c>
      <c r="AA492" s="31">
        <v>295</v>
      </c>
      <c r="AB492" s="84">
        <v>295</v>
      </c>
      <c r="AC492" s="31">
        <v>295</v>
      </c>
      <c r="AD492" s="115">
        <v>295</v>
      </c>
    </row>
    <row r="493" spans="1:30" ht="15">
      <c r="A493" s="34" t="s">
        <v>205</v>
      </c>
      <c r="B493" s="67"/>
      <c r="C493" s="23"/>
      <c r="D493" s="23"/>
      <c r="E493" s="23"/>
      <c r="F493" s="23"/>
      <c r="G493" s="23"/>
      <c r="H493" s="23"/>
      <c r="I493" s="23"/>
      <c r="J493" s="23"/>
      <c r="K493" s="16"/>
      <c r="L493" s="25"/>
      <c r="M493" s="25"/>
      <c r="N493" s="25"/>
      <c r="O493" s="26"/>
      <c r="P493" s="26"/>
      <c r="Q493" s="58"/>
      <c r="R493" s="59"/>
      <c r="S493" s="59"/>
      <c r="T493" s="59"/>
      <c r="U493" s="16"/>
      <c r="V493" s="37">
        <f aca="true" t="shared" si="274" ref="V493:AD493">SUM(V489:V492)</f>
        <v>59358</v>
      </c>
      <c r="W493" s="37">
        <f t="shared" si="274"/>
        <v>59407</v>
      </c>
      <c r="X493" s="37">
        <f t="shared" si="274"/>
        <v>118765</v>
      </c>
      <c r="Y493" s="37">
        <f t="shared" si="274"/>
        <v>29654</v>
      </c>
      <c r="Z493" s="37">
        <f t="shared" si="274"/>
        <v>89036</v>
      </c>
      <c r="AA493" s="37">
        <f t="shared" si="274"/>
        <v>118690</v>
      </c>
      <c r="AB493" s="37">
        <f t="shared" si="274"/>
        <v>118690</v>
      </c>
      <c r="AC493" s="37">
        <f t="shared" si="274"/>
        <v>118690</v>
      </c>
      <c r="AD493" s="116">
        <f t="shared" si="274"/>
        <v>118690</v>
      </c>
    </row>
    <row r="494" spans="1:30" ht="15">
      <c r="A494" s="47"/>
      <c r="B494" s="48"/>
      <c r="C494" s="23"/>
      <c r="D494" s="23"/>
      <c r="E494" s="23"/>
      <c r="F494" s="23"/>
      <c r="G494" s="23"/>
      <c r="H494" s="23"/>
      <c r="I494" s="23"/>
      <c r="J494" s="23"/>
      <c r="K494" s="16"/>
      <c r="L494" s="25"/>
      <c r="M494" s="25"/>
      <c r="N494" s="25"/>
      <c r="O494" s="26"/>
      <c r="P494" s="26"/>
      <c r="Q494" s="66"/>
      <c r="R494" s="59"/>
      <c r="S494" s="59"/>
      <c r="T494" s="59"/>
      <c r="U494" s="16"/>
      <c r="V494" s="37"/>
      <c r="W494" s="37"/>
      <c r="X494" s="37"/>
      <c r="Y494" s="28"/>
      <c r="Z494" s="28"/>
      <c r="AA494" s="28"/>
      <c r="AB494" s="83"/>
      <c r="AC494" s="28"/>
      <c r="AD494" s="108"/>
    </row>
    <row r="495" spans="1:30" ht="15.75" thickBot="1">
      <c r="A495" s="68" t="s">
        <v>206</v>
      </c>
      <c r="B495" s="69"/>
      <c r="C495" s="40"/>
      <c r="D495" s="40"/>
      <c r="E495" s="40"/>
      <c r="F495" s="40"/>
      <c r="G495" s="40"/>
      <c r="H495" s="40"/>
      <c r="I495" s="40"/>
      <c r="J495" s="40"/>
      <c r="K495" s="119"/>
      <c r="L495" s="41"/>
      <c r="M495" s="41"/>
      <c r="N495" s="41"/>
      <c r="O495" s="42"/>
      <c r="P495" s="42"/>
      <c r="Q495" s="70"/>
      <c r="R495" s="46"/>
      <c r="S495" s="46"/>
      <c r="T495" s="46"/>
      <c r="U495" s="119"/>
      <c r="V495" s="71">
        <f aca="true" t="shared" si="275" ref="V495:AD495">SUM(V493,V486,V455,V434,V358,V275,V257,V214,V189,V146,V123,V154)</f>
        <v>1595272824.75</v>
      </c>
      <c r="W495" s="71">
        <f t="shared" si="275"/>
        <v>1008387789.5</v>
      </c>
      <c r="X495" s="71">
        <f t="shared" si="275"/>
        <v>2603660613.25</v>
      </c>
      <c r="Y495" s="71">
        <f t="shared" si="275"/>
        <v>673269118.5</v>
      </c>
      <c r="Z495" s="71">
        <f t="shared" si="275"/>
        <v>2210325938.5</v>
      </c>
      <c r="AA495" s="71">
        <f t="shared" si="275"/>
        <v>2884008497</v>
      </c>
      <c r="AB495" s="71">
        <f t="shared" si="275"/>
        <v>2934413900</v>
      </c>
      <c r="AC495" s="71">
        <f t="shared" si="275"/>
        <v>2953196086.75</v>
      </c>
      <c r="AD495" s="90">
        <f t="shared" si="275"/>
        <v>3021856227.75</v>
      </c>
    </row>
    <row r="497" spans="1:30" ht="15">
      <c r="A497" s="221" t="s">
        <v>290</v>
      </c>
      <c r="B497" s="222"/>
      <c r="C497" s="222"/>
      <c r="D497" s="222"/>
      <c r="E497" s="222"/>
      <c r="F497" s="222"/>
      <c r="G497" s="222"/>
      <c r="H497" s="222"/>
      <c r="I497" s="222"/>
      <c r="J497" s="222"/>
      <c r="K497" s="222"/>
      <c r="L497" s="222"/>
      <c r="M497" s="222"/>
      <c r="N497" s="222"/>
      <c r="O497" s="222"/>
      <c r="P497" s="222"/>
      <c r="Q497" s="222"/>
      <c r="R497" s="222"/>
      <c r="S497" s="222"/>
      <c r="T497" s="222"/>
      <c r="U497" s="222"/>
      <c r="V497" s="222"/>
      <c r="W497" s="222"/>
      <c r="X497" s="222"/>
      <c r="Y497" s="222"/>
      <c r="Z497" s="222"/>
      <c r="AA497" s="222"/>
      <c r="AB497" s="222"/>
      <c r="AC497" s="222"/>
      <c r="AD497" s="222"/>
    </row>
    <row r="498" spans="1:30" ht="15">
      <c r="A498" s="222"/>
      <c r="B498" s="222"/>
      <c r="C498" s="222"/>
      <c r="D498" s="222"/>
      <c r="E498" s="222"/>
      <c r="F498" s="222"/>
      <c r="G498" s="222"/>
      <c r="H498" s="222"/>
      <c r="I498" s="222"/>
      <c r="J498" s="222"/>
      <c r="K498" s="222"/>
      <c r="L498" s="222"/>
      <c r="M498" s="222"/>
      <c r="N498" s="222"/>
      <c r="O498" s="222"/>
      <c r="P498" s="222"/>
      <c r="Q498" s="222"/>
      <c r="R498" s="222"/>
      <c r="S498" s="222"/>
      <c r="T498" s="222"/>
      <c r="U498" s="222"/>
      <c r="V498" s="222"/>
      <c r="W498" s="222"/>
      <c r="X498" s="222"/>
      <c r="Y498" s="222"/>
      <c r="Z498" s="222"/>
      <c r="AA498" s="222"/>
      <c r="AB498" s="222"/>
      <c r="AC498" s="222"/>
      <c r="AD498" s="222"/>
    </row>
    <row r="499" spans="1:29" ht="15">
      <c r="A499" s="102"/>
      <c r="B499" s="102"/>
      <c r="C499" s="102"/>
      <c r="D499" s="102"/>
      <c r="E499" s="102"/>
      <c r="F499" s="102"/>
      <c r="G499" s="102"/>
      <c r="H499" s="103"/>
      <c r="I499" s="103"/>
      <c r="J499" s="103"/>
      <c r="K499" s="104"/>
      <c r="L499" s="104"/>
      <c r="M499" s="104"/>
      <c r="N499" s="104"/>
      <c r="V499" s="105"/>
      <c r="W499" s="105"/>
      <c r="X499" s="105"/>
      <c r="Y499" s="106"/>
      <c r="Z499" s="106"/>
      <c r="AA499" s="106"/>
      <c r="AB499" s="106"/>
      <c r="AC499" s="106"/>
    </row>
  </sheetData>
  <sheetProtection/>
  <mergeCells count="1">
    <mergeCell ref="A497:AD498"/>
  </mergeCells>
  <printOptions horizontalCentered="1"/>
  <pageMargins left="0.7" right="0.7" top="0.75" bottom="0.75" header="0.3" footer="0.3"/>
  <pageSetup fitToHeight="0" fitToWidth="1" horizontalDpi="600" verticalDpi="600" orientation="landscape" paperSize="119" scale="33" r:id="rId1"/>
  <headerFooter>
    <oddHeader>&amp;C&amp;"-,Bold"&amp;14USPTO Section 10 Aggregate Revenue Estimates
Alternative 1:  Proposed Alternative</oddHeader>
    <oddFooter>&amp;CPage &amp;P of &amp;N</oddFooter>
  </headerFooter>
  <rowBreaks count="6" manualBreakCount="6">
    <brk id="84" max="29" man="1"/>
    <brk id="154" max="29" man="1"/>
    <brk id="214" max="29" man="1"/>
    <brk id="291" max="29" man="1"/>
    <brk id="358" max="29" man="1"/>
    <brk id="434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0" sqref="R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Patent and Trademark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creyes</dc:creator>
  <cp:keywords/>
  <dc:description/>
  <cp:lastModifiedBy>Tori J. Key</cp:lastModifiedBy>
  <cp:lastPrinted>2012-06-12T21:50:40Z</cp:lastPrinted>
  <dcterms:created xsi:type="dcterms:W3CDTF">2012-02-10T02:15:53Z</dcterms:created>
  <dcterms:modified xsi:type="dcterms:W3CDTF">2012-09-05T13:39:24Z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